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20" windowHeight="6990" activeTab="4"/>
  </bookViews>
  <sheets>
    <sheet name="Clasificacion cat" sheetId="1" r:id="rId1"/>
    <sheet name="Clasif general" sheetId="5" r:id="rId2"/>
    <sheet name="Manga 1" sheetId="2" r:id="rId3"/>
    <sheet name="Manga 2" sheetId="3" r:id="rId4"/>
    <sheet name="General" sheetId="4" r:id="rId5"/>
  </sheets>
  <definedNames>
    <definedName name="_xlnm.Print_Area" localSheetId="0">'Clasificacion cat'!$B$1:$K$36</definedName>
    <definedName name="_xlnm.Print_Area" localSheetId="4">General!$A$1:$N$30</definedName>
    <definedName name="_xlnm.Print_Area" localSheetId="2">'Manga 1'!$B$1:$M$31</definedName>
  </definedNames>
  <calcPr calcId="124519"/>
</workbook>
</file>

<file path=xl/calcChain.xml><?xml version="1.0" encoding="utf-8"?>
<calcChain xmlns="http://schemas.openxmlformats.org/spreadsheetml/2006/main">
  <c r="M16" i="4"/>
  <c r="M13"/>
  <c r="M11"/>
  <c r="M28"/>
  <c r="M23"/>
  <c r="M24"/>
  <c r="M9"/>
  <c r="M26"/>
  <c r="M25"/>
  <c r="M15"/>
  <c r="M19"/>
  <c r="M20"/>
  <c r="M8"/>
  <c r="M18"/>
  <c r="M27"/>
  <c r="M22"/>
  <c r="M17"/>
  <c r="G25" i="5"/>
  <c r="G24"/>
  <c r="G23"/>
  <c r="G22"/>
  <c r="G20"/>
  <c r="G18"/>
  <c r="G15"/>
  <c r="G21"/>
  <c r="G19"/>
  <c r="G16"/>
  <c r="G13"/>
  <c r="G11"/>
  <c r="G9"/>
  <c r="G14"/>
  <c r="G10"/>
  <c r="G17"/>
  <c r="G12"/>
  <c r="B33" s="1"/>
  <c r="C14" i="1"/>
  <c r="C12"/>
  <c r="M33" i="5"/>
  <c r="L21"/>
  <c r="L17" i="1"/>
  <c r="M33"/>
  <c r="G17"/>
  <c r="C17" s="1"/>
  <c r="G12"/>
  <c r="G26"/>
  <c r="G28"/>
  <c r="G27"/>
  <c r="C27" s="1"/>
  <c r="G21"/>
  <c r="C21" s="1"/>
  <c r="G19"/>
  <c r="C19" s="1"/>
  <c r="G16"/>
  <c r="C16" s="1"/>
  <c r="G18"/>
  <c r="C18" s="1"/>
  <c r="G14"/>
  <c r="G10"/>
  <c r="G9"/>
  <c r="G24"/>
  <c r="C24" s="1"/>
  <c r="G25"/>
  <c r="C25" s="1"/>
  <c r="G29"/>
  <c r="G23"/>
  <c r="G20"/>
  <c r="C20" s="1"/>
  <c r="A17" i="4" l="1"/>
  <c r="A18"/>
  <c r="A15"/>
  <c r="A19"/>
  <c r="A16"/>
  <c r="A20"/>
  <c r="A22"/>
  <c r="A28"/>
  <c r="A27"/>
  <c r="A26"/>
  <c r="A25"/>
  <c r="A23"/>
  <c r="A24"/>
  <c r="B9" i="5"/>
  <c r="B20"/>
  <c r="B25"/>
  <c r="B19"/>
  <c r="B17"/>
  <c r="B11"/>
  <c r="B21"/>
  <c r="B22"/>
  <c r="B10"/>
  <c r="B13"/>
  <c r="B15"/>
  <c r="B23"/>
  <c r="B14"/>
  <c r="B16"/>
  <c r="B18"/>
  <c r="B24"/>
  <c r="B12"/>
  <c r="C29" i="1"/>
  <c r="C23"/>
  <c r="C28"/>
  <c r="C26"/>
  <c r="B32" i="5"/>
  <c r="C34"/>
  <c r="B26"/>
  <c r="B31"/>
  <c r="C10" i="1"/>
  <c r="B28"/>
  <c r="B26"/>
  <c r="B27"/>
  <c r="C34"/>
  <c r="B24"/>
  <c r="B25"/>
  <c r="B23"/>
  <c r="B29"/>
  <c r="B21"/>
  <c r="B20"/>
  <c r="B19"/>
  <c r="B33"/>
  <c r="B32"/>
  <c r="B31"/>
  <c r="B16"/>
  <c r="B18"/>
  <c r="B9"/>
  <c r="B17"/>
  <c r="B30"/>
  <c r="B14"/>
  <c r="B12"/>
  <c r="B10"/>
  <c r="C9"/>
</calcChain>
</file>

<file path=xl/sharedStrings.xml><?xml version="1.0" encoding="utf-8"?>
<sst xmlns="http://schemas.openxmlformats.org/spreadsheetml/2006/main" count="368" uniqueCount="64">
  <si>
    <t>Número</t>
  </si>
  <si>
    <t>Nombre y apellido</t>
  </si>
  <si>
    <t>Sergio Kosky Vacaflor</t>
  </si>
  <si>
    <t>Categoría</t>
  </si>
  <si>
    <t>Sergio Kosky  Herrera</t>
  </si>
  <si>
    <t>Julio Aliaga</t>
  </si>
  <si>
    <t>R2B Libre</t>
  </si>
  <si>
    <t>R1B</t>
  </si>
  <si>
    <t>Freddy Mencias</t>
  </si>
  <si>
    <t>Tiempo</t>
  </si>
  <si>
    <t>Posición</t>
  </si>
  <si>
    <t>RC2N-D</t>
  </si>
  <si>
    <t>Tiempo manga 1</t>
  </si>
  <si>
    <t>vueltas dif</t>
  </si>
  <si>
    <t>Tiempo manga 2</t>
  </si>
  <si>
    <t>Organización: Marcelo Sangüeza</t>
  </si>
  <si>
    <t>Tiempo clasif</t>
  </si>
  <si>
    <t>Pos categoría</t>
  </si>
  <si>
    <t>Resultados primera manga por categoría, 10 vueltas.</t>
  </si>
  <si>
    <t>Resultados completos y puntaje</t>
  </si>
  <si>
    <t>Posición final</t>
  </si>
  <si>
    <t>Resultados segunda manga por categoría, 10 vueltas.</t>
  </si>
  <si>
    <t>Resultados clasificación, mejor vuelta de 2, 3 o 4 en 8 minutos</t>
  </si>
  <si>
    <t>Posición clasificación general</t>
  </si>
  <si>
    <t>Posición clasificación categoría</t>
  </si>
  <si>
    <t>René Calvo</t>
  </si>
  <si>
    <t>Alejandro Jiménez</t>
  </si>
  <si>
    <t>Campeonato  Luis Pabón Zabala, versión Eduardo y Carlos Jauregui</t>
  </si>
  <si>
    <t>Orden de partida</t>
  </si>
  <si>
    <t>Freddy Flores</t>
  </si>
  <si>
    <t>Jose Ninakaua</t>
  </si>
  <si>
    <t>Maurico Hidalgo</t>
  </si>
  <si>
    <t>Beto Ajata</t>
  </si>
  <si>
    <t>Marcelo Gutierrez</t>
  </si>
  <si>
    <t xml:space="preserve">RC2N </t>
  </si>
  <si>
    <t>Tiempo 1</t>
  </si>
  <si>
    <t>Tiempo 2</t>
  </si>
  <si>
    <t>Tiempo 3</t>
  </si>
  <si>
    <t>Tiempo 4</t>
  </si>
  <si>
    <t>Nelson Siñani</t>
  </si>
  <si>
    <t>Vueltas menos</t>
  </si>
  <si>
    <t>Resultados por llegada</t>
  </si>
  <si>
    <t>Pos</t>
  </si>
  <si>
    <t>Pts</t>
  </si>
  <si>
    <t>Pág 4/4</t>
  </si>
  <si>
    <t>4ta prueba municipal de pista</t>
  </si>
  <si>
    <t>Pucarani, domingo 29 de noviembre de 2020</t>
  </si>
  <si>
    <t>Pos manga</t>
  </si>
  <si>
    <t>Suma posiciones</t>
  </si>
  <si>
    <t>Puntos carrrera</t>
  </si>
  <si>
    <t>Daniel Gutierrez</t>
  </si>
  <si>
    <t>Rodrigo Balboa</t>
  </si>
  <si>
    <t>Mauricio Castrillo</t>
  </si>
  <si>
    <t>RC2N-N</t>
  </si>
  <si>
    <t>Mariano Mendez</t>
  </si>
  <si>
    <t>Diego Siñani</t>
  </si>
  <si>
    <t>Cronometraje. :Cristian Conitzer, Andres Limachi, Carlos Bustamante</t>
  </si>
  <si>
    <t>- 4 V</t>
  </si>
  <si>
    <t>- 9 V</t>
  </si>
  <si>
    <t>- 1 V</t>
  </si>
  <si>
    <t>- 8 V</t>
  </si>
  <si>
    <t>- 7 V</t>
  </si>
  <si>
    <t>DNS</t>
  </si>
  <si>
    <t>- 3 V</t>
  </si>
</sst>
</file>

<file path=xl/styles.xml><?xml version="1.0" encoding="utf-8"?>
<styleSheet xmlns="http://schemas.openxmlformats.org/spreadsheetml/2006/main">
  <numFmts count="4">
    <numFmt numFmtId="164" formatCode="[h]:mm:ss.00"/>
    <numFmt numFmtId="165" formatCode="m:ss.00"/>
    <numFmt numFmtId="166" formatCode="m:ss.000"/>
    <numFmt numFmtId="167" formatCode="[m]:ss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166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164" fontId="3" fillId="0" borderId="1" xfId="0" applyNumberFormat="1" applyFont="1" applyBorder="1"/>
    <xf numFmtId="164" fontId="0" fillId="0" borderId="1" xfId="0" applyNumberFormat="1" applyBorder="1"/>
    <xf numFmtId="0" fontId="3" fillId="0" borderId="1" xfId="0" applyFont="1" applyFill="1" applyBorder="1"/>
    <xf numFmtId="0" fontId="0" fillId="0" borderId="1" xfId="0" quotePrefix="1" applyBorder="1"/>
    <xf numFmtId="0" fontId="0" fillId="0" borderId="1" xfId="0" applyFill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0" fillId="0" borderId="4" xfId="0" applyNumberFormat="1" applyBorder="1" applyProtection="1">
      <protection locked="0"/>
    </xf>
    <xf numFmtId="0" fontId="0" fillId="0" borderId="5" xfId="0" applyBorder="1"/>
    <xf numFmtId="165" fontId="0" fillId="0" borderId="6" xfId="0" applyNumberFormat="1" applyBorder="1" applyProtection="1">
      <protection locked="0"/>
    </xf>
    <xf numFmtId="0" fontId="0" fillId="0" borderId="7" xfId="0" applyBorder="1"/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/>
    </xf>
    <xf numFmtId="164" fontId="0" fillId="0" borderId="5" xfId="0" applyNumberFormat="1" applyBorder="1"/>
    <xf numFmtId="0" fontId="0" fillId="0" borderId="9" xfId="0" applyBorder="1" applyAlignment="1">
      <alignment horizontal="center"/>
    </xf>
    <xf numFmtId="165" fontId="0" fillId="0" borderId="0" xfId="0" applyNumberFormat="1"/>
    <xf numFmtId="166" fontId="1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wrapText="1"/>
    </xf>
    <xf numFmtId="165" fontId="0" fillId="0" borderId="1" xfId="0" applyNumberFormat="1" applyBorder="1"/>
    <xf numFmtId="165" fontId="0" fillId="0" borderId="1" xfId="0" quotePrefix="1" applyNumberFormat="1" applyBorder="1"/>
    <xf numFmtId="0" fontId="0" fillId="0" borderId="0" xfId="0" quotePrefix="1"/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164" fontId="3" fillId="0" borderId="0" xfId="0" applyNumberFormat="1" applyFont="1" applyBorder="1"/>
    <xf numFmtId="164" fontId="0" fillId="0" borderId="0" xfId="0" applyNumberFormat="1" applyBorder="1"/>
    <xf numFmtId="0" fontId="1" fillId="0" borderId="1" xfId="0" applyFont="1" applyFill="1" applyBorder="1" applyAlignment="1">
      <alignment wrapText="1"/>
    </xf>
    <xf numFmtId="0" fontId="1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166" fontId="0" fillId="0" borderId="0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4" xfId="0" applyNumberFormat="1" applyBorder="1"/>
    <xf numFmtId="0" fontId="0" fillId="0" borderId="0" xfId="0" applyNumberFormat="1" applyFill="1" applyBorder="1" applyAlignment="1">
      <alignment horizontal="center"/>
    </xf>
    <xf numFmtId="0" fontId="1" fillId="0" borderId="8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165" fontId="0" fillId="0" borderId="1" xfId="0" applyNumberFormat="1" applyBorder="1" applyProtection="1">
      <protection locked="0"/>
    </xf>
    <xf numFmtId="0" fontId="0" fillId="0" borderId="11" xfId="0" applyNumberFormat="1" applyBorder="1" applyProtection="1">
      <protection locked="0"/>
    </xf>
    <xf numFmtId="0" fontId="0" fillId="0" borderId="10" xfId="0" applyNumberFormat="1" applyBorder="1" applyProtection="1">
      <protection locked="0"/>
    </xf>
    <xf numFmtId="0" fontId="0" fillId="0" borderId="12" xfId="0" applyNumberFormat="1" applyBorder="1" applyProtection="1">
      <protection locked="0"/>
    </xf>
    <xf numFmtId="165" fontId="0" fillId="0" borderId="1" xfId="0" quotePrefix="1" applyNumberFormat="1" applyBorder="1" applyProtection="1">
      <protection locked="0"/>
    </xf>
    <xf numFmtId="0" fontId="0" fillId="0" borderId="11" xfId="0" quotePrefix="1" applyNumberFormat="1" applyBorder="1" applyProtection="1">
      <protection locked="0"/>
    </xf>
    <xf numFmtId="0" fontId="0" fillId="0" borderId="12" xfId="0" quotePrefix="1" applyNumberFormat="1" applyBorder="1" applyProtection="1">
      <protection locked="0"/>
    </xf>
    <xf numFmtId="165" fontId="0" fillId="0" borderId="1" xfId="0" quotePrefix="1" applyNumberFormat="1" applyFill="1" applyBorder="1" applyProtection="1">
      <protection locked="0"/>
    </xf>
    <xf numFmtId="0" fontId="0" fillId="0" borderId="11" xfId="0" quotePrefix="1" applyNumberFormat="1" applyFill="1" applyBorder="1" applyProtection="1">
      <protection locked="0"/>
    </xf>
    <xf numFmtId="0" fontId="0" fillId="0" borderId="12" xfId="0" quotePrefix="1" applyNumberFormat="1" applyFill="1" applyBorder="1" applyProtection="1">
      <protection locked="0"/>
    </xf>
    <xf numFmtId="0" fontId="0" fillId="0" borderId="13" xfId="0" applyNumberFormat="1" applyBorder="1" applyProtection="1">
      <protection locked="0"/>
    </xf>
    <xf numFmtId="0" fontId="0" fillId="0" borderId="14" xfId="0" applyNumberFormat="1" applyBorder="1" applyProtection="1">
      <protection locked="0"/>
    </xf>
    <xf numFmtId="166" fontId="0" fillId="0" borderId="0" xfId="0" applyNumberFormat="1"/>
    <xf numFmtId="0" fontId="0" fillId="0" borderId="0" xfId="0" applyAlignment="1">
      <alignment wrapText="1"/>
    </xf>
    <xf numFmtId="47" fontId="0" fillId="0" borderId="0" xfId="0" applyNumberFormat="1"/>
    <xf numFmtId="166" fontId="1" fillId="0" borderId="1" xfId="0" quotePrefix="1" applyNumberFormat="1" applyFont="1" applyBorder="1" applyProtection="1">
      <protection locked="0"/>
    </xf>
    <xf numFmtId="0" fontId="0" fillId="0" borderId="0" xfId="0" quotePrefix="1" applyBorder="1"/>
    <xf numFmtId="164" fontId="3" fillId="0" borderId="9" xfId="0" applyNumberFormat="1" applyFont="1" applyBorder="1"/>
    <xf numFmtId="0" fontId="1" fillId="0" borderId="7" xfId="0" applyNumberFormat="1" applyFont="1" applyBorder="1" applyAlignment="1">
      <alignment horizontal="center"/>
    </xf>
    <xf numFmtId="165" fontId="0" fillId="0" borderId="9" xfId="0" applyNumberFormat="1" applyBorder="1" applyProtection="1">
      <protection locked="0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view="pageBreakPreview" zoomScale="70" zoomScaleSheetLayoutView="70" workbookViewId="0">
      <selection activeCell="H2" sqref="H2"/>
    </sheetView>
  </sheetViews>
  <sheetFormatPr baseColWidth="10" defaultRowHeight="15"/>
  <cols>
    <col min="2" max="2" width="14" customWidth="1"/>
    <col min="3" max="3" width="13" customWidth="1"/>
    <col min="4" max="4" width="15" customWidth="1"/>
    <col min="5" max="5" width="42" customWidth="1"/>
    <col min="6" max="6" width="16.42578125" customWidth="1"/>
    <col min="7" max="7" width="12.7109375" bestFit="1" customWidth="1"/>
    <col min="8" max="8" width="11.5703125" bestFit="1" customWidth="1"/>
    <col min="9" max="10" width="12" bestFit="1" customWidth="1"/>
    <col min="11" max="11" width="12" style="30" bestFit="1" customWidth="1"/>
    <col min="12" max="12" width="13.28515625" style="5" bestFit="1" customWidth="1"/>
    <col min="13" max="13" width="9.7109375" bestFit="1" customWidth="1"/>
  </cols>
  <sheetData>
    <row r="1" spans="1:14">
      <c r="C1" t="s">
        <v>46</v>
      </c>
    </row>
    <row r="2" spans="1:14">
      <c r="D2" t="s">
        <v>27</v>
      </c>
    </row>
    <row r="3" spans="1:14">
      <c r="D3" t="s">
        <v>45</v>
      </c>
    </row>
    <row r="4" spans="1:14">
      <c r="C4" s="7"/>
      <c r="D4" t="s">
        <v>15</v>
      </c>
    </row>
    <row r="5" spans="1:14">
      <c r="C5" s="7"/>
    </row>
    <row r="6" spans="1:14">
      <c r="C6" t="s">
        <v>22</v>
      </c>
    </row>
    <row r="8" spans="1:14" ht="47.25" customHeight="1">
      <c r="A8" s="66" t="s">
        <v>28</v>
      </c>
      <c r="B8" s="32" t="s">
        <v>23</v>
      </c>
      <c r="C8" s="32" t="s">
        <v>24</v>
      </c>
      <c r="D8" s="33" t="s">
        <v>0</v>
      </c>
      <c r="E8" s="32" t="s">
        <v>1</v>
      </c>
      <c r="F8" s="32" t="s">
        <v>3</v>
      </c>
      <c r="G8" s="32" t="s">
        <v>9</v>
      </c>
      <c r="H8" s="32" t="s">
        <v>35</v>
      </c>
      <c r="I8" s="32" t="s">
        <v>36</v>
      </c>
      <c r="J8" s="32" t="s">
        <v>37</v>
      </c>
      <c r="K8" s="34" t="s">
        <v>38</v>
      </c>
      <c r="L8"/>
      <c r="N8" s="5"/>
    </row>
    <row r="9" spans="1:14" ht="18.75">
      <c r="A9">
        <v>1</v>
      </c>
      <c r="B9" s="8">
        <f>IFERROR(RANK(G9,$G$9:$G$34,1),"")</f>
        <v>4</v>
      </c>
      <c r="C9" s="8">
        <f>RANK(G9,$G$9:$G$10,1)</f>
        <v>1</v>
      </c>
      <c r="D9" s="9">
        <v>535</v>
      </c>
      <c r="E9" s="10" t="s">
        <v>2</v>
      </c>
      <c r="F9" s="11" t="s">
        <v>34</v>
      </c>
      <c r="G9" s="31">
        <f>IF(H9="","",(MIN(H9:K9)))</f>
        <v>1.2898148148148148E-3</v>
      </c>
      <c r="H9" s="35">
        <v>1.2947916666666667E-3</v>
      </c>
      <c r="I9" s="35">
        <v>1.2898148148148148E-3</v>
      </c>
      <c r="J9" s="35"/>
      <c r="K9" s="35"/>
      <c r="L9"/>
      <c r="N9" s="5"/>
    </row>
    <row r="10" spans="1:14" ht="18.75">
      <c r="A10">
        <v>2</v>
      </c>
      <c r="B10" s="8">
        <f>IFERROR(RANK(G10,$G$9:$G$34,1),"")</f>
        <v>9</v>
      </c>
      <c r="C10" s="8">
        <f>RANK(G10,$G$9:$G$10,1)</f>
        <v>2</v>
      </c>
      <c r="D10" s="9">
        <v>305</v>
      </c>
      <c r="E10" s="10" t="s">
        <v>39</v>
      </c>
      <c r="F10" s="11" t="s">
        <v>34</v>
      </c>
      <c r="G10" s="31">
        <f>IF(H10="","",(MIN(H10:K10)))</f>
        <v>1.368287037037037E-3</v>
      </c>
      <c r="H10" s="35">
        <v>1.4011574074074074E-3</v>
      </c>
      <c r="I10" s="35">
        <v>1.368287037037037E-3</v>
      </c>
      <c r="J10" s="35">
        <v>1.3773148148148147E-3</v>
      </c>
      <c r="K10" s="35"/>
      <c r="L10"/>
      <c r="N10" s="5"/>
    </row>
    <row r="11" spans="1:14" ht="18.75">
      <c r="B11" s="8"/>
      <c r="C11" s="8"/>
      <c r="D11" s="9"/>
      <c r="E11" s="10"/>
      <c r="F11" s="11"/>
      <c r="G11" s="31"/>
      <c r="H11" s="35"/>
      <c r="I11" s="35"/>
      <c r="J11" s="35"/>
      <c r="K11" s="35"/>
      <c r="L11"/>
      <c r="N11" s="5"/>
    </row>
    <row r="12" spans="1:14" ht="18.75">
      <c r="A12">
        <v>3</v>
      </c>
      <c r="B12" s="8">
        <f>IFERROR(RANK(G12,$G$9:$G$34,1),"")</f>
        <v>2</v>
      </c>
      <c r="C12" s="8">
        <f>RANK(G12,$G$12:$G$12,1)</f>
        <v>1</v>
      </c>
      <c r="D12" s="9">
        <v>140</v>
      </c>
      <c r="E12" s="10" t="s">
        <v>52</v>
      </c>
      <c r="F12" s="11" t="s">
        <v>53</v>
      </c>
      <c r="G12" s="31">
        <f>IF(H12="","",(MIN(H12:K12)))</f>
        <v>1.2818287037037036E-3</v>
      </c>
      <c r="H12" s="35">
        <v>1.3003472222222223E-3</v>
      </c>
      <c r="I12" s="35">
        <v>1.2818287037037036E-3</v>
      </c>
      <c r="J12" s="35"/>
      <c r="K12" s="35"/>
      <c r="L12"/>
      <c r="N12" s="5"/>
    </row>
    <row r="13" spans="1:14" ht="18.75">
      <c r="B13" s="8"/>
      <c r="C13" s="8"/>
      <c r="D13" s="9"/>
      <c r="E13" s="10"/>
      <c r="F13" s="11"/>
      <c r="G13" s="31"/>
      <c r="H13" s="35"/>
      <c r="I13" s="35"/>
      <c r="J13" s="35"/>
      <c r="K13" s="35"/>
      <c r="L13"/>
      <c r="N13" s="5"/>
    </row>
    <row r="14" spans="1:14" ht="18.75">
      <c r="A14">
        <v>4</v>
      </c>
      <c r="B14" s="8">
        <f>IFERROR(RANK(G14,$G$9:$G$34,1),"")</f>
        <v>6</v>
      </c>
      <c r="C14" s="8">
        <f>IFERROR(RANK(G14,$G$14:$G$14,1),"")</f>
        <v>1</v>
      </c>
      <c r="D14" s="9">
        <v>136</v>
      </c>
      <c r="E14" s="10" t="s">
        <v>26</v>
      </c>
      <c r="F14" s="11" t="s">
        <v>11</v>
      </c>
      <c r="G14" s="31">
        <f>IF(H14="","",(MIN(H14:K14)))</f>
        <v>1.319212962962963E-3</v>
      </c>
      <c r="H14" s="35">
        <v>1.334837962962963E-3</v>
      </c>
      <c r="I14" s="35">
        <v>1.3379629629629629E-3</v>
      </c>
      <c r="J14" s="35">
        <v>1.319212962962963E-3</v>
      </c>
      <c r="K14" s="35"/>
      <c r="L14"/>
      <c r="N14" s="5"/>
    </row>
    <row r="15" spans="1:14" ht="18.75">
      <c r="B15" s="8"/>
      <c r="C15" s="8"/>
      <c r="D15" s="9"/>
      <c r="E15" s="10"/>
      <c r="F15" s="11"/>
      <c r="G15" s="31"/>
      <c r="H15" s="35"/>
      <c r="I15" s="35"/>
      <c r="J15" s="35"/>
      <c r="K15" s="35"/>
      <c r="L15"/>
      <c r="N15" s="5"/>
    </row>
    <row r="16" spans="1:14" ht="18.75">
      <c r="A16">
        <v>6</v>
      </c>
      <c r="B16" s="8">
        <f t="shared" ref="B16:B21" si="0">IFERROR(RANK(G16,$G$9:$G$34,1),"")</f>
        <v>1</v>
      </c>
      <c r="C16" s="8">
        <f t="shared" ref="C16:C21" si="1">IFERROR(RANK(G16,$G$16:$G$21,1),"")</f>
        <v>1</v>
      </c>
      <c r="D16" s="9">
        <v>398</v>
      </c>
      <c r="E16" s="10" t="s">
        <v>25</v>
      </c>
      <c r="F16" s="11" t="s">
        <v>6</v>
      </c>
      <c r="G16" s="31">
        <f t="shared" ref="G16:G21" si="2">IF(H16="","",(MIN(H16:K16)))</f>
        <v>1.2734953703703704E-3</v>
      </c>
      <c r="H16" s="35">
        <v>1.2734953703703704E-3</v>
      </c>
      <c r="I16" s="35">
        <v>1.278125E-3</v>
      </c>
      <c r="J16" s="35">
        <v>1.2765046296296294E-3</v>
      </c>
      <c r="K16" s="35"/>
      <c r="L16"/>
      <c r="N16" s="5"/>
    </row>
    <row r="17" spans="1:14" ht="18.75">
      <c r="A17">
        <v>10</v>
      </c>
      <c r="B17" s="8">
        <f t="shared" si="0"/>
        <v>3</v>
      </c>
      <c r="C17" s="8">
        <f t="shared" si="1"/>
        <v>2</v>
      </c>
      <c r="D17" s="9">
        <v>1</v>
      </c>
      <c r="E17" s="10" t="s">
        <v>54</v>
      </c>
      <c r="F17" s="11" t="s">
        <v>6</v>
      </c>
      <c r="G17" s="31">
        <f t="shared" si="2"/>
        <v>1.2881944444444445E-3</v>
      </c>
      <c r="H17" s="35">
        <v>1.2968750000000001E-3</v>
      </c>
      <c r="I17" s="35">
        <v>1.4039351851851851E-3</v>
      </c>
      <c r="J17" s="35">
        <v>1.3113425925925925E-3</v>
      </c>
      <c r="K17" s="35">
        <v>1.2881944444444445E-3</v>
      </c>
      <c r="L17" s="30">
        <f>H17+I17+J17+K17</f>
        <v>5.3003472222222219E-3</v>
      </c>
      <c r="M17" s="67">
        <v>1.3020833333333333E-3</v>
      </c>
      <c r="N17" s="5"/>
    </row>
    <row r="18" spans="1:14" ht="18.75">
      <c r="A18">
        <v>5</v>
      </c>
      <c r="B18" s="8">
        <f t="shared" si="0"/>
        <v>5</v>
      </c>
      <c r="C18" s="8">
        <f t="shared" si="1"/>
        <v>3</v>
      </c>
      <c r="D18" s="9">
        <v>86</v>
      </c>
      <c r="E18" s="10" t="s">
        <v>4</v>
      </c>
      <c r="F18" s="11" t="s">
        <v>6</v>
      </c>
      <c r="G18" s="31">
        <f t="shared" si="2"/>
        <v>1.292013888888889E-3</v>
      </c>
      <c r="H18" s="35">
        <v>1.292013888888889E-3</v>
      </c>
      <c r="I18" s="35">
        <v>1.2947916666666667E-3</v>
      </c>
      <c r="J18" s="35"/>
      <c r="K18" s="35"/>
      <c r="L18"/>
      <c r="N18" s="5"/>
    </row>
    <row r="19" spans="1:14" ht="18.75">
      <c r="A19">
        <v>7</v>
      </c>
      <c r="B19" s="8">
        <f t="shared" si="0"/>
        <v>8</v>
      </c>
      <c r="C19" s="8">
        <f t="shared" si="1"/>
        <v>4</v>
      </c>
      <c r="D19" s="9">
        <v>426</v>
      </c>
      <c r="E19" s="10" t="s">
        <v>29</v>
      </c>
      <c r="F19" s="11" t="s">
        <v>6</v>
      </c>
      <c r="G19" s="31">
        <f t="shared" si="2"/>
        <v>1.3667824074074075E-3</v>
      </c>
      <c r="H19" s="35">
        <v>1.3828703703703705E-3</v>
      </c>
      <c r="I19" s="35">
        <v>1.3667824074074075E-3</v>
      </c>
      <c r="J19" s="35"/>
      <c r="K19" s="35"/>
      <c r="L19"/>
      <c r="N19" s="5"/>
    </row>
    <row r="20" spans="1:14" ht="18.75">
      <c r="A20">
        <v>9</v>
      </c>
      <c r="B20" s="8">
        <f t="shared" si="0"/>
        <v>11</v>
      </c>
      <c r="C20" s="8">
        <f t="shared" si="1"/>
        <v>5</v>
      </c>
      <c r="D20" s="9">
        <v>537</v>
      </c>
      <c r="E20" s="10" t="s">
        <v>31</v>
      </c>
      <c r="F20" s="11" t="s">
        <v>6</v>
      </c>
      <c r="G20" s="31">
        <f t="shared" si="2"/>
        <v>1.4310185185185183E-3</v>
      </c>
      <c r="H20" s="35">
        <v>1.469212962962963E-3</v>
      </c>
      <c r="I20" s="35">
        <v>1.4596064814814816E-3</v>
      </c>
      <c r="J20" s="35">
        <v>1.4310185185185183E-3</v>
      </c>
      <c r="K20" s="35"/>
      <c r="L20"/>
      <c r="M20" s="67">
        <v>2.7060185185185186E-3</v>
      </c>
      <c r="N20" s="5"/>
    </row>
    <row r="21" spans="1:14" ht="18.75">
      <c r="A21">
        <v>8</v>
      </c>
      <c r="B21" s="8">
        <f t="shared" si="0"/>
        <v>13</v>
      </c>
      <c r="C21" s="8">
        <f t="shared" si="1"/>
        <v>6</v>
      </c>
      <c r="D21" s="9">
        <v>532</v>
      </c>
      <c r="E21" s="10" t="s">
        <v>30</v>
      </c>
      <c r="F21" s="11" t="s">
        <v>6</v>
      </c>
      <c r="G21" s="31">
        <f t="shared" si="2"/>
        <v>1.4384259259259261E-3</v>
      </c>
      <c r="H21" s="35">
        <v>1.4384259259259261E-3</v>
      </c>
      <c r="I21" s="35">
        <v>1.4508101851851852E-3</v>
      </c>
      <c r="J21" s="35">
        <v>1.4452546296296297E-3</v>
      </c>
      <c r="K21" s="35">
        <v>1.4388888888888889E-3</v>
      </c>
      <c r="L21"/>
      <c r="N21" s="5"/>
    </row>
    <row r="22" spans="1:14" ht="18.75">
      <c r="B22" s="8"/>
      <c r="C22" s="8"/>
      <c r="D22" s="9"/>
      <c r="E22" s="10"/>
      <c r="F22" s="11"/>
      <c r="G22" s="31"/>
      <c r="H22" s="35"/>
      <c r="I22" s="35"/>
      <c r="J22" s="35"/>
      <c r="K22" s="35"/>
      <c r="L22" s="30"/>
      <c r="M22" s="67"/>
      <c r="N22" s="5"/>
    </row>
    <row r="23" spans="1:14" ht="18.75">
      <c r="A23">
        <v>11</v>
      </c>
      <c r="B23" s="8">
        <f t="shared" ref="B23:B33" si="3">IFERROR(RANK(G23,$G$9:$G$34,1),"")</f>
        <v>7</v>
      </c>
      <c r="C23" s="8">
        <f t="shared" ref="C23:C29" si="4">IFERROR(RANK(G23,$G$23:$G$29,1),"")</f>
        <v>1</v>
      </c>
      <c r="D23" s="9">
        <v>634</v>
      </c>
      <c r="E23" s="10" t="s">
        <v>5</v>
      </c>
      <c r="F23" s="11" t="s">
        <v>7</v>
      </c>
      <c r="G23" s="31">
        <f t="shared" ref="G23:G29" si="5">IF(H23="","",(MIN(H23:K23)))</f>
        <v>1.3598379629629629E-3</v>
      </c>
      <c r="H23" s="35">
        <v>1.3598379629629629E-3</v>
      </c>
      <c r="I23" s="36"/>
      <c r="J23" s="35">
        <v>2.7465277777777779E-3</v>
      </c>
      <c r="K23" s="35">
        <v>1.3668981481481481E-3</v>
      </c>
      <c r="L23"/>
      <c r="N23" s="5"/>
    </row>
    <row r="24" spans="1:14" ht="18.75">
      <c r="A24">
        <v>14</v>
      </c>
      <c r="B24" s="8">
        <f t="shared" si="3"/>
        <v>10</v>
      </c>
      <c r="C24" s="8">
        <f t="shared" si="4"/>
        <v>2</v>
      </c>
      <c r="D24" s="9">
        <v>354</v>
      </c>
      <c r="E24" s="14" t="s">
        <v>33</v>
      </c>
      <c r="F24" s="16" t="s">
        <v>7</v>
      </c>
      <c r="G24" s="31">
        <f t="shared" si="5"/>
        <v>1.382638888888889E-3</v>
      </c>
      <c r="H24" s="35">
        <v>1.382638888888889E-3</v>
      </c>
      <c r="I24" s="35">
        <v>1.4675925925925926E-3</v>
      </c>
      <c r="J24" s="35"/>
      <c r="K24" s="35"/>
      <c r="L24"/>
      <c r="N24" s="5"/>
    </row>
    <row r="25" spans="1:14" ht="18.75">
      <c r="A25">
        <v>13</v>
      </c>
      <c r="B25" s="8">
        <f t="shared" si="3"/>
        <v>11</v>
      </c>
      <c r="C25" s="8">
        <f t="shared" si="4"/>
        <v>3</v>
      </c>
      <c r="D25" s="9">
        <v>269</v>
      </c>
      <c r="E25" s="12" t="s">
        <v>32</v>
      </c>
      <c r="F25" s="13" t="s">
        <v>7</v>
      </c>
      <c r="G25" s="31">
        <f t="shared" si="5"/>
        <v>1.4310185185185183E-3</v>
      </c>
      <c r="H25" s="35">
        <v>1.4310185185185183E-3</v>
      </c>
      <c r="I25" s="35">
        <v>1.4574074074074073E-3</v>
      </c>
      <c r="J25" s="35">
        <v>1.4893518518518519E-3</v>
      </c>
      <c r="K25" s="35"/>
      <c r="L25"/>
      <c r="N25" s="5"/>
    </row>
    <row r="26" spans="1:14" ht="18.75">
      <c r="A26">
        <v>17</v>
      </c>
      <c r="B26" s="8">
        <f t="shared" si="3"/>
        <v>14</v>
      </c>
      <c r="C26" s="8">
        <f t="shared" si="4"/>
        <v>4</v>
      </c>
      <c r="D26" s="9">
        <v>228</v>
      </c>
      <c r="E26" s="10" t="s">
        <v>55</v>
      </c>
      <c r="F26" s="11" t="s">
        <v>7</v>
      </c>
      <c r="G26" s="31">
        <f t="shared" si="5"/>
        <v>1.4744212962962964E-3</v>
      </c>
      <c r="H26" s="35">
        <v>1.4877314814814814E-3</v>
      </c>
      <c r="I26" s="35">
        <v>1.4958333333333334E-3</v>
      </c>
      <c r="J26" s="35">
        <v>1.4744212962962964E-3</v>
      </c>
      <c r="K26" s="35"/>
      <c r="L26"/>
      <c r="N26" s="5"/>
    </row>
    <row r="27" spans="1:14" ht="18.75">
      <c r="A27">
        <v>15</v>
      </c>
      <c r="B27" s="8">
        <f t="shared" si="3"/>
        <v>15</v>
      </c>
      <c r="C27" s="8">
        <f t="shared" si="4"/>
        <v>5</v>
      </c>
      <c r="D27" s="9">
        <v>291</v>
      </c>
      <c r="E27" s="12" t="s">
        <v>50</v>
      </c>
      <c r="F27" s="11" t="s">
        <v>7</v>
      </c>
      <c r="G27" s="31">
        <f t="shared" si="5"/>
        <v>1.476041666666667E-3</v>
      </c>
      <c r="H27" s="35">
        <v>1.476041666666667E-3</v>
      </c>
      <c r="I27" s="35">
        <v>1.4855324074074074E-3</v>
      </c>
      <c r="J27" s="35">
        <v>1.4930555555555556E-3</v>
      </c>
      <c r="K27" s="35"/>
      <c r="L27"/>
      <c r="N27" s="5"/>
    </row>
    <row r="28" spans="1:14" ht="18.75">
      <c r="A28">
        <v>16</v>
      </c>
      <c r="B28" s="8">
        <f t="shared" si="3"/>
        <v>16</v>
      </c>
      <c r="C28" s="8">
        <f t="shared" si="4"/>
        <v>6</v>
      </c>
      <c r="D28" s="9">
        <v>335</v>
      </c>
      <c r="E28" s="10" t="s">
        <v>51</v>
      </c>
      <c r="F28" s="11" t="s">
        <v>7</v>
      </c>
      <c r="G28" s="31">
        <f t="shared" si="5"/>
        <v>1.5024305555555555E-3</v>
      </c>
      <c r="H28" s="35">
        <v>1.5024305555555555E-3</v>
      </c>
      <c r="I28" s="35">
        <v>1.5104166666666666E-3</v>
      </c>
      <c r="J28" s="35">
        <v>1.5087962962962963E-3</v>
      </c>
      <c r="K28" s="35"/>
      <c r="L28"/>
      <c r="N28" s="5"/>
    </row>
    <row r="29" spans="1:14" ht="18.75">
      <c r="A29">
        <v>12</v>
      </c>
      <c r="B29" s="8">
        <f t="shared" si="3"/>
        <v>17</v>
      </c>
      <c r="C29" s="8">
        <f t="shared" si="4"/>
        <v>7</v>
      </c>
      <c r="D29" s="9">
        <v>631</v>
      </c>
      <c r="E29" s="10" t="s">
        <v>8</v>
      </c>
      <c r="F29" s="11" t="s">
        <v>7</v>
      </c>
      <c r="G29" s="31">
        <f t="shared" si="5"/>
        <v>1.6515046296296295E-3</v>
      </c>
      <c r="H29" s="35">
        <v>1.6515046296296295E-3</v>
      </c>
      <c r="I29" s="35">
        <v>1.6634259259259258E-3</v>
      </c>
      <c r="J29" s="35"/>
      <c r="K29" s="35"/>
      <c r="L29"/>
      <c r="N29" s="5"/>
    </row>
    <row r="30" spans="1:14" ht="18.75">
      <c r="B30" s="8" t="str">
        <f t="shared" si="3"/>
        <v/>
      </c>
      <c r="C30" s="8"/>
      <c r="D30" s="9"/>
      <c r="E30" s="10"/>
      <c r="F30" s="11"/>
      <c r="G30" s="31"/>
      <c r="H30" s="35"/>
      <c r="I30" s="35"/>
      <c r="J30" s="35"/>
      <c r="K30" s="35"/>
      <c r="L30"/>
      <c r="N30" s="5"/>
    </row>
    <row r="31" spans="1:14" ht="18.75">
      <c r="B31" s="8" t="str">
        <f t="shared" si="3"/>
        <v/>
      </c>
      <c r="C31" s="8"/>
      <c r="D31" s="9"/>
      <c r="E31" s="10"/>
      <c r="F31" s="11"/>
      <c r="G31" s="31"/>
      <c r="H31" s="35"/>
      <c r="I31" s="35"/>
      <c r="J31" s="35"/>
      <c r="K31" s="35"/>
      <c r="L31"/>
      <c r="N31" s="5"/>
    </row>
    <row r="32" spans="1:14" ht="18.75">
      <c r="B32" s="8" t="str">
        <f t="shared" si="3"/>
        <v/>
      </c>
      <c r="C32" s="8"/>
      <c r="D32" s="9"/>
      <c r="E32" s="10"/>
      <c r="F32" s="11"/>
      <c r="G32" s="31"/>
      <c r="H32" s="35"/>
      <c r="I32" s="35"/>
      <c r="J32" s="35"/>
      <c r="K32" s="35"/>
      <c r="L32"/>
      <c r="N32" s="5"/>
    </row>
    <row r="33" spans="2:14" ht="18.75">
      <c r="B33" s="8" t="str">
        <f t="shared" si="3"/>
        <v/>
      </c>
      <c r="C33" s="8"/>
      <c r="D33" s="9"/>
      <c r="E33" s="12"/>
      <c r="F33" s="11"/>
      <c r="G33" s="31"/>
      <c r="H33" s="35"/>
      <c r="I33" s="35"/>
      <c r="J33" s="35"/>
      <c r="K33" s="35"/>
      <c r="L33"/>
      <c r="M33" s="67">
        <f>M31-M32</f>
        <v>0</v>
      </c>
      <c r="N33" s="5"/>
    </row>
    <row r="34" spans="2:14" ht="18.75">
      <c r="B34" s="8"/>
      <c r="C34" s="8" t="str">
        <f>IFERROR(RANK(G34,$G$27:$G$34,1),"")</f>
        <v/>
      </c>
      <c r="D34" s="9"/>
      <c r="E34" s="12"/>
      <c r="F34" s="13"/>
      <c r="G34" s="31"/>
      <c r="H34" s="35"/>
      <c r="I34" s="35"/>
      <c r="J34" s="35"/>
      <c r="K34" s="35"/>
      <c r="L34"/>
      <c r="N34" s="5"/>
    </row>
    <row r="35" spans="2:14">
      <c r="B35" s="6"/>
      <c r="C35" s="6"/>
      <c r="D35" s="2"/>
      <c r="G35" s="3"/>
      <c r="H35" s="30"/>
      <c r="I35" s="30"/>
      <c r="J35" s="30"/>
      <c r="L35"/>
      <c r="N35" s="5"/>
    </row>
    <row r="36" spans="2:14">
      <c r="B36" s="6"/>
      <c r="C36" s="6"/>
      <c r="D36" t="s">
        <v>56</v>
      </c>
      <c r="G36" s="3"/>
      <c r="H36" s="30"/>
      <c r="I36" s="30"/>
      <c r="J36" s="30"/>
      <c r="L36"/>
      <c r="N36" s="5"/>
    </row>
    <row r="37" spans="2:14">
      <c r="I37" s="1"/>
      <c r="J37" s="1"/>
    </row>
    <row r="38" spans="2:14">
      <c r="I38" s="1"/>
      <c r="J38" s="1"/>
    </row>
    <row r="39" spans="2:14">
      <c r="J39" s="1"/>
    </row>
  </sheetData>
  <sortState ref="A16:N21">
    <sortCondition ref="C16"/>
  </sortState>
  <pageMargins left="0.70866141732283472" right="0.70866141732283472" top="0.74803149606299213" bottom="0.74803149606299213" header="0.31496062992125984" footer="0.31496062992125984"/>
  <pageSetup scale="76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9"/>
  <sheetViews>
    <sheetView topLeftCell="A8" zoomScale="70" zoomScaleNormal="70" workbookViewId="0">
      <selection activeCell="D13" sqref="D13"/>
    </sheetView>
  </sheetViews>
  <sheetFormatPr baseColWidth="10" defaultRowHeight="15"/>
  <cols>
    <col min="2" max="2" width="14" customWidth="1"/>
    <col min="3" max="3" width="13" customWidth="1"/>
    <col min="4" max="4" width="15" customWidth="1"/>
    <col min="5" max="5" width="42" customWidth="1"/>
    <col min="6" max="6" width="16.42578125" customWidth="1"/>
    <col min="7" max="7" width="12.7109375" bestFit="1" customWidth="1"/>
    <col min="8" max="8" width="11.5703125" bestFit="1" customWidth="1"/>
    <col min="9" max="10" width="12" bestFit="1" customWidth="1"/>
    <col min="11" max="11" width="12" style="30" bestFit="1" customWidth="1"/>
    <col min="12" max="12" width="13.28515625" style="5" bestFit="1" customWidth="1"/>
    <col min="13" max="13" width="9.7109375" bestFit="1" customWidth="1"/>
  </cols>
  <sheetData>
    <row r="1" spans="1:14">
      <c r="C1" t="s">
        <v>46</v>
      </c>
    </row>
    <row r="2" spans="1:14">
      <c r="D2" t="s">
        <v>27</v>
      </c>
    </row>
    <row r="3" spans="1:14">
      <c r="D3" t="s">
        <v>45</v>
      </c>
    </row>
    <row r="4" spans="1:14">
      <c r="C4" s="7"/>
      <c r="D4" t="s">
        <v>15</v>
      </c>
    </row>
    <row r="5" spans="1:14">
      <c r="C5" s="7"/>
    </row>
    <row r="6" spans="1:14">
      <c r="C6" t="s">
        <v>22</v>
      </c>
    </row>
    <row r="8" spans="1:14" ht="47.25" customHeight="1">
      <c r="A8" s="66" t="s">
        <v>28</v>
      </c>
      <c r="B8" s="32" t="s">
        <v>23</v>
      </c>
      <c r="C8" s="32" t="s">
        <v>24</v>
      </c>
      <c r="D8" s="33" t="s">
        <v>0</v>
      </c>
      <c r="E8" s="32" t="s">
        <v>1</v>
      </c>
      <c r="F8" s="32" t="s">
        <v>3</v>
      </c>
      <c r="G8" s="32" t="s">
        <v>9</v>
      </c>
      <c r="H8" s="32" t="s">
        <v>35</v>
      </c>
      <c r="I8" s="32" t="s">
        <v>36</v>
      </c>
      <c r="J8" s="32" t="s">
        <v>37</v>
      </c>
      <c r="K8" s="34" t="s">
        <v>38</v>
      </c>
      <c r="L8"/>
      <c r="N8" s="5"/>
    </row>
    <row r="9" spans="1:14" ht="18.75">
      <c r="A9">
        <v>6</v>
      </c>
      <c r="B9" s="8">
        <f t="shared" ref="B9:B26" si="0">IFERROR(RANK(G9,$G$9:$G$34,1),"")</f>
        <v>1</v>
      </c>
      <c r="C9" s="8">
        <v>1</v>
      </c>
      <c r="D9" s="9">
        <v>398</v>
      </c>
      <c r="E9" s="10" t="s">
        <v>25</v>
      </c>
      <c r="F9" s="11" t="s">
        <v>6</v>
      </c>
      <c r="G9" s="31">
        <f t="shared" ref="G9:G25" si="1">IF(H9="","",(MIN(H9:K9)))</f>
        <v>1.2734953703703704E-3</v>
      </c>
      <c r="H9" s="35">
        <v>1.2734953703703704E-3</v>
      </c>
      <c r="I9" s="35">
        <v>1.278125E-3</v>
      </c>
      <c r="J9" s="35">
        <v>1.2765046296296294E-3</v>
      </c>
      <c r="K9" s="35"/>
      <c r="L9"/>
      <c r="N9" s="5"/>
    </row>
    <row r="10" spans="1:14" ht="18.75">
      <c r="A10">
        <v>3</v>
      </c>
      <c r="B10" s="8">
        <f t="shared" si="0"/>
        <v>2</v>
      </c>
      <c r="C10" s="8">
        <v>1</v>
      </c>
      <c r="D10" s="9">
        <v>140</v>
      </c>
      <c r="E10" s="10" t="s">
        <v>52</v>
      </c>
      <c r="F10" s="11" t="s">
        <v>53</v>
      </c>
      <c r="G10" s="31">
        <f t="shared" si="1"/>
        <v>1.2818287037037036E-3</v>
      </c>
      <c r="H10" s="35">
        <v>1.3003472222222223E-3</v>
      </c>
      <c r="I10" s="35">
        <v>1.2818287037037036E-3</v>
      </c>
      <c r="J10" s="35"/>
      <c r="K10" s="35"/>
      <c r="L10"/>
      <c r="N10" s="5"/>
    </row>
    <row r="11" spans="1:14" ht="18.75">
      <c r="A11">
        <v>10</v>
      </c>
      <c r="B11" s="8">
        <f t="shared" si="0"/>
        <v>3</v>
      </c>
      <c r="C11" s="8">
        <v>2</v>
      </c>
      <c r="D11" s="9">
        <v>1</v>
      </c>
      <c r="E11" s="10" t="s">
        <v>54</v>
      </c>
      <c r="F11" s="11" t="s">
        <v>6</v>
      </c>
      <c r="G11" s="31">
        <f t="shared" si="1"/>
        <v>1.2881944444444445E-3</v>
      </c>
      <c r="H11" s="35">
        <v>1.2968750000000001E-3</v>
      </c>
      <c r="I11" s="35">
        <v>1.4039351851851851E-3</v>
      </c>
      <c r="J11" s="35">
        <v>1.3113425925925925E-3</v>
      </c>
      <c r="K11" s="35">
        <v>1.2881944444444445E-3</v>
      </c>
      <c r="L11"/>
      <c r="N11" s="5"/>
    </row>
    <row r="12" spans="1:14" ht="18.75">
      <c r="A12">
        <v>1</v>
      </c>
      <c r="B12" s="8">
        <f t="shared" si="0"/>
        <v>4</v>
      </c>
      <c r="C12" s="8">
        <v>1</v>
      </c>
      <c r="D12" s="9">
        <v>535</v>
      </c>
      <c r="E12" s="10" t="s">
        <v>2</v>
      </c>
      <c r="F12" s="11" t="s">
        <v>34</v>
      </c>
      <c r="G12" s="31">
        <f t="shared" si="1"/>
        <v>1.2898148148148148E-3</v>
      </c>
      <c r="H12" s="35">
        <v>1.2947916666666667E-3</v>
      </c>
      <c r="I12" s="35">
        <v>1.2898148148148148E-3</v>
      </c>
      <c r="J12" s="35"/>
      <c r="K12" s="35"/>
      <c r="L12"/>
      <c r="N12" s="5"/>
    </row>
    <row r="13" spans="1:14" ht="18.75">
      <c r="A13">
        <v>5</v>
      </c>
      <c r="B13" s="8">
        <f t="shared" si="0"/>
        <v>5</v>
      </c>
      <c r="C13" s="8">
        <v>3</v>
      </c>
      <c r="D13" s="9">
        <v>86</v>
      </c>
      <c r="E13" s="10" t="s">
        <v>4</v>
      </c>
      <c r="F13" s="11" t="s">
        <v>6</v>
      </c>
      <c r="G13" s="31">
        <f t="shared" si="1"/>
        <v>1.292013888888889E-3</v>
      </c>
      <c r="H13" s="35">
        <v>1.292013888888889E-3</v>
      </c>
      <c r="I13" s="35">
        <v>1.2947916666666667E-3</v>
      </c>
      <c r="J13" s="35"/>
      <c r="K13" s="35"/>
      <c r="L13"/>
      <c r="N13" s="5"/>
    </row>
    <row r="14" spans="1:14" ht="18.75">
      <c r="A14">
        <v>4</v>
      </c>
      <c r="B14" s="8">
        <f t="shared" si="0"/>
        <v>6</v>
      </c>
      <c r="C14" s="8">
        <v>1</v>
      </c>
      <c r="D14" s="9">
        <v>136</v>
      </c>
      <c r="E14" s="10" t="s">
        <v>26</v>
      </c>
      <c r="F14" s="11" t="s">
        <v>11</v>
      </c>
      <c r="G14" s="31">
        <f t="shared" si="1"/>
        <v>1.319212962962963E-3</v>
      </c>
      <c r="H14" s="35">
        <v>1.334837962962963E-3</v>
      </c>
      <c r="I14" s="35">
        <v>1.3379629629629629E-3</v>
      </c>
      <c r="J14" s="35">
        <v>1.319212962962963E-3</v>
      </c>
      <c r="K14" s="35"/>
      <c r="L14"/>
      <c r="N14" s="5"/>
    </row>
    <row r="15" spans="1:14" ht="18.75">
      <c r="A15">
        <v>11</v>
      </c>
      <c r="B15" s="8">
        <f t="shared" si="0"/>
        <v>7</v>
      </c>
      <c r="C15" s="8">
        <v>1</v>
      </c>
      <c r="D15" s="9">
        <v>634</v>
      </c>
      <c r="E15" s="10" t="s">
        <v>5</v>
      </c>
      <c r="F15" s="11" t="s">
        <v>7</v>
      </c>
      <c r="G15" s="31">
        <f t="shared" si="1"/>
        <v>1.3598379629629629E-3</v>
      </c>
      <c r="H15" s="35">
        <v>1.3598379629629629E-3</v>
      </c>
      <c r="I15" s="36"/>
      <c r="J15" s="35">
        <v>2.7465277777777779E-3</v>
      </c>
      <c r="K15" s="35">
        <v>1.3668981481481481E-3</v>
      </c>
      <c r="L15"/>
      <c r="N15" s="5"/>
    </row>
    <row r="16" spans="1:14" ht="18.75">
      <c r="A16">
        <v>7</v>
      </c>
      <c r="B16" s="8">
        <f t="shared" si="0"/>
        <v>8</v>
      </c>
      <c r="C16" s="8">
        <v>4</v>
      </c>
      <c r="D16" s="9">
        <v>426</v>
      </c>
      <c r="E16" s="10" t="s">
        <v>29</v>
      </c>
      <c r="F16" s="11" t="s">
        <v>6</v>
      </c>
      <c r="G16" s="31">
        <f t="shared" si="1"/>
        <v>1.3667824074074075E-3</v>
      </c>
      <c r="H16" s="35">
        <v>1.3828703703703705E-3</v>
      </c>
      <c r="I16" s="35">
        <v>1.3667824074074075E-3</v>
      </c>
      <c r="J16" s="35"/>
      <c r="K16" s="35"/>
      <c r="L16"/>
      <c r="N16" s="5"/>
    </row>
    <row r="17" spans="1:14" ht="18.75">
      <c r="A17">
        <v>2</v>
      </c>
      <c r="B17" s="8">
        <f t="shared" si="0"/>
        <v>9</v>
      </c>
      <c r="C17" s="8">
        <v>2</v>
      </c>
      <c r="D17" s="9">
        <v>305</v>
      </c>
      <c r="E17" s="10" t="s">
        <v>39</v>
      </c>
      <c r="F17" s="11" t="s">
        <v>34</v>
      </c>
      <c r="G17" s="31">
        <f t="shared" si="1"/>
        <v>1.368287037037037E-3</v>
      </c>
      <c r="H17" s="35">
        <v>1.4011574074074074E-3</v>
      </c>
      <c r="I17" s="35">
        <v>1.368287037037037E-3</v>
      </c>
      <c r="J17" s="35">
        <v>1.3773148148148147E-3</v>
      </c>
      <c r="K17" s="35"/>
      <c r="L17"/>
      <c r="N17" s="5"/>
    </row>
    <row r="18" spans="1:14" ht="18.75">
      <c r="A18">
        <v>14</v>
      </c>
      <c r="B18" s="8">
        <f t="shared" si="0"/>
        <v>10</v>
      </c>
      <c r="C18" s="8">
        <v>2</v>
      </c>
      <c r="D18" s="9">
        <v>354</v>
      </c>
      <c r="E18" s="14" t="s">
        <v>33</v>
      </c>
      <c r="F18" s="16" t="s">
        <v>7</v>
      </c>
      <c r="G18" s="31">
        <f t="shared" si="1"/>
        <v>1.382638888888889E-3</v>
      </c>
      <c r="H18" s="35">
        <v>1.382638888888889E-3</v>
      </c>
      <c r="I18" s="35">
        <v>1.4675925925925926E-3</v>
      </c>
      <c r="J18" s="35"/>
      <c r="K18" s="35"/>
      <c r="L18"/>
      <c r="N18" s="5"/>
    </row>
    <row r="19" spans="1:14" ht="18.75">
      <c r="A19">
        <v>9</v>
      </c>
      <c r="B19" s="8">
        <f t="shared" si="0"/>
        <v>11</v>
      </c>
      <c r="C19" s="8">
        <v>5</v>
      </c>
      <c r="D19" s="9">
        <v>537</v>
      </c>
      <c r="E19" s="10" t="s">
        <v>31</v>
      </c>
      <c r="F19" s="11" t="s">
        <v>6</v>
      </c>
      <c r="G19" s="31">
        <f t="shared" si="1"/>
        <v>1.4310185185185183E-3</v>
      </c>
      <c r="H19" s="35">
        <v>1.469212962962963E-3</v>
      </c>
      <c r="I19" s="35">
        <v>1.4596064814814816E-3</v>
      </c>
      <c r="J19" s="35">
        <v>1.4310185185185183E-3</v>
      </c>
      <c r="K19" s="35"/>
      <c r="L19"/>
      <c r="M19" s="67">
        <v>2.7060185185185186E-3</v>
      </c>
      <c r="N19" s="5"/>
    </row>
    <row r="20" spans="1:14" ht="18.75">
      <c r="A20">
        <v>13</v>
      </c>
      <c r="B20" s="8">
        <f t="shared" si="0"/>
        <v>11</v>
      </c>
      <c r="C20" s="8">
        <v>3</v>
      </c>
      <c r="D20" s="9">
        <v>269</v>
      </c>
      <c r="E20" s="12" t="s">
        <v>32</v>
      </c>
      <c r="F20" s="13" t="s">
        <v>7</v>
      </c>
      <c r="G20" s="31">
        <f t="shared" si="1"/>
        <v>1.4310185185185183E-3</v>
      </c>
      <c r="H20" s="35">
        <v>1.4310185185185183E-3</v>
      </c>
      <c r="I20" s="35">
        <v>1.4574074074074073E-3</v>
      </c>
      <c r="J20" s="35">
        <v>1.4893518518518519E-3</v>
      </c>
      <c r="K20" s="35"/>
      <c r="L20"/>
      <c r="N20" s="5"/>
    </row>
    <row r="21" spans="1:14" ht="18.75">
      <c r="A21">
        <v>8</v>
      </c>
      <c r="B21" s="8">
        <f t="shared" si="0"/>
        <v>13</v>
      </c>
      <c r="C21" s="8">
        <v>6</v>
      </c>
      <c r="D21" s="9">
        <v>532</v>
      </c>
      <c r="E21" s="10" t="s">
        <v>30</v>
      </c>
      <c r="F21" s="11" t="s">
        <v>6</v>
      </c>
      <c r="G21" s="31">
        <f t="shared" si="1"/>
        <v>1.4384259259259261E-3</v>
      </c>
      <c r="H21" s="35">
        <v>1.4384259259259261E-3</v>
      </c>
      <c r="I21" s="35">
        <v>1.4508101851851852E-3</v>
      </c>
      <c r="J21" s="35">
        <v>1.4452546296296297E-3</v>
      </c>
      <c r="K21" s="35">
        <v>1.4388888888888889E-3</v>
      </c>
      <c r="L21" s="30">
        <f>H21+I21+J21+K21</f>
        <v>5.77337962962963E-3</v>
      </c>
      <c r="M21" s="67">
        <v>1.3020833333333333E-3</v>
      </c>
      <c r="N21" s="5"/>
    </row>
    <row r="22" spans="1:14" ht="18.75">
      <c r="A22">
        <v>17</v>
      </c>
      <c r="B22" s="8">
        <f t="shared" si="0"/>
        <v>14</v>
      </c>
      <c r="C22" s="8">
        <v>4</v>
      </c>
      <c r="D22" s="9">
        <v>228</v>
      </c>
      <c r="E22" s="10" t="s">
        <v>55</v>
      </c>
      <c r="F22" s="11" t="s">
        <v>7</v>
      </c>
      <c r="G22" s="31">
        <f t="shared" si="1"/>
        <v>1.4744212962962964E-3</v>
      </c>
      <c r="H22" s="35">
        <v>1.4877314814814814E-3</v>
      </c>
      <c r="I22" s="35">
        <v>1.4958333333333334E-3</v>
      </c>
      <c r="J22" s="35">
        <v>1.4744212962962964E-3</v>
      </c>
      <c r="K22" s="35"/>
      <c r="L22"/>
      <c r="N22" s="5"/>
    </row>
    <row r="23" spans="1:14" ht="18.75">
      <c r="A23">
        <v>15</v>
      </c>
      <c r="B23" s="8">
        <f t="shared" si="0"/>
        <v>15</v>
      </c>
      <c r="C23" s="8">
        <v>5</v>
      </c>
      <c r="D23" s="9">
        <v>291</v>
      </c>
      <c r="E23" s="12" t="s">
        <v>50</v>
      </c>
      <c r="F23" s="11" t="s">
        <v>7</v>
      </c>
      <c r="G23" s="31">
        <f t="shared" si="1"/>
        <v>1.476041666666667E-3</v>
      </c>
      <c r="H23" s="35">
        <v>1.476041666666667E-3</v>
      </c>
      <c r="I23" s="35">
        <v>1.4855324074074074E-3</v>
      </c>
      <c r="J23" s="35">
        <v>1.4930555555555556E-3</v>
      </c>
      <c r="K23" s="35"/>
      <c r="L23"/>
      <c r="N23" s="5"/>
    </row>
    <row r="24" spans="1:14" ht="18.75">
      <c r="A24">
        <v>16</v>
      </c>
      <c r="B24" s="8">
        <f t="shared" si="0"/>
        <v>16</v>
      </c>
      <c r="C24" s="8">
        <v>6</v>
      </c>
      <c r="D24" s="9">
        <v>335</v>
      </c>
      <c r="E24" s="10" t="s">
        <v>51</v>
      </c>
      <c r="F24" s="11" t="s">
        <v>7</v>
      </c>
      <c r="G24" s="31">
        <f t="shared" si="1"/>
        <v>1.5024305555555555E-3</v>
      </c>
      <c r="H24" s="35">
        <v>1.5024305555555555E-3</v>
      </c>
      <c r="I24" s="35">
        <v>1.5104166666666666E-3</v>
      </c>
      <c r="J24" s="35">
        <v>1.5087962962962963E-3</v>
      </c>
      <c r="K24" s="35"/>
      <c r="L24"/>
      <c r="N24" s="5"/>
    </row>
    <row r="25" spans="1:14" ht="18.75">
      <c r="A25">
        <v>12</v>
      </c>
      <c r="B25" s="8">
        <f t="shared" si="0"/>
        <v>17</v>
      </c>
      <c r="C25" s="8">
        <v>7</v>
      </c>
      <c r="D25" s="9">
        <v>631</v>
      </c>
      <c r="E25" s="10" t="s">
        <v>8</v>
      </c>
      <c r="F25" s="11" t="s">
        <v>7</v>
      </c>
      <c r="G25" s="31">
        <f t="shared" si="1"/>
        <v>1.6515046296296295E-3</v>
      </c>
      <c r="H25" s="35">
        <v>1.6515046296296295E-3</v>
      </c>
      <c r="I25" s="35">
        <v>1.6634259259259258E-3</v>
      </c>
      <c r="J25" s="35"/>
      <c r="K25" s="35"/>
      <c r="L25"/>
      <c r="N25" s="5"/>
    </row>
    <row r="26" spans="1:14" ht="18.75">
      <c r="B26" s="8" t="str">
        <f t="shared" si="0"/>
        <v/>
      </c>
      <c r="C26" s="8"/>
      <c r="D26" s="9"/>
      <c r="E26" s="10"/>
      <c r="F26" s="11"/>
      <c r="G26" s="31"/>
      <c r="H26" s="35"/>
      <c r="I26" s="35"/>
      <c r="J26" s="35"/>
      <c r="K26" s="35"/>
      <c r="L26"/>
      <c r="N26" s="5"/>
    </row>
    <row r="27" spans="1:14" ht="18.75">
      <c r="B27" s="8"/>
      <c r="C27" s="8"/>
      <c r="D27" s="9"/>
      <c r="E27" s="10"/>
      <c r="F27" s="11"/>
      <c r="G27" s="31"/>
      <c r="H27" s="35"/>
      <c r="I27" s="35"/>
      <c r="J27" s="35"/>
      <c r="K27" s="35"/>
      <c r="L27"/>
      <c r="N27" s="5"/>
    </row>
    <row r="28" spans="1:14" ht="18.75">
      <c r="B28" s="8"/>
      <c r="C28" s="8"/>
      <c r="D28" s="9"/>
      <c r="E28" s="10"/>
      <c r="F28" s="11"/>
      <c r="G28" s="31"/>
      <c r="H28" s="35"/>
      <c r="I28" s="35"/>
      <c r="J28" s="35"/>
      <c r="K28" s="35"/>
      <c r="L28"/>
      <c r="N28" s="5"/>
    </row>
    <row r="29" spans="1:14" ht="18.75">
      <c r="B29" s="8"/>
      <c r="C29" s="8"/>
      <c r="D29" s="9"/>
      <c r="E29" s="10"/>
      <c r="F29" s="11"/>
      <c r="G29" s="31"/>
      <c r="H29" s="35"/>
      <c r="I29" s="35"/>
      <c r="J29" s="35"/>
      <c r="K29" s="35"/>
      <c r="L29"/>
      <c r="N29" s="5"/>
    </row>
    <row r="30" spans="1:14" ht="18.75">
      <c r="B30" s="8"/>
      <c r="C30" s="8"/>
      <c r="D30" s="9"/>
      <c r="E30" s="10"/>
      <c r="F30" s="11"/>
      <c r="G30" s="31"/>
      <c r="H30" s="35"/>
      <c r="I30" s="35"/>
      <c r="J30" s="35"/>
      <c r="K30" s="35"/>
      <c r="L30" s="30"/>
      <c r="M30" s="67"/>
      <c r="N30" s="5"/>
    </row>
    <row r="31" spans="1:14" ht="18.75">
      <c r="B31" s="8" t="str">
        <f>IFERROR(RANK(G31,$G$9:$G$34,1),"")</f>
        <v/>
      </c>
      <c r="C31" s="8"/>
      <c r="D31" s="9"/>
      <c r="E31" s="10"/>
      <c r="F31" s="11"/>
      <c r="G31" s="31"/>
      <c r="H31" s="35"/>
      <c r="I31" s="35"/>
      <c r="J31" s="35"/>
      <c r="K31" s="35"/>
      <c r="L31"/>
      <c r="N31" s="5"/>
    </row>
    <row r="32" spans="1:14" ht="18.75">
      <c r="B32" s="8" t="str">
        <f>IFERROR(RANK(G32,$G$9:$G$34,1),"")</f>
        <v/>
      </c>
      <c r="C32" s="8"/>
      <c r="D32" s="9"/>
      <c r="E32" s="10"/>
      <c r="F32" s="11"/>
      <c r="G32" s="31"/>
      <c r="H32" s="35"/>
      <c r="I32" s="35"/>
      <c r="J32" s="35"/>
      <c r="K32" s="35"/>
      <c r="L32"/>
      <c r="N32" s="5"/>
    </row>
    <row r="33" spans="2:14" ht="18.75">
      <c r="B33" s="8" t="str">
        <f>IFERROR(RANK(G33,$G$9:$G$34,1),"")</f>
        <v/>
      </c>
      <c r="C33" s="8"/>
      <c r="D33" s="9"/>
      <c r="E33" s="12"/>
      <c r="F33" s="11"/>
      <c r="G33" s="31"/>
      <c r="H33" s="35"/>
      <c r="I33" s="35"/>
      <c r="J33" s="35"/>
      <c r="K33" s="35"/>
      <c r="L33"/>
      <c r="M33" s="67">
        <f>M31-M32</f>
        <v>0</v>
      </c>
      <c r="N33" s="5"/>
    </row>
    <row r="34" spans="2:14" ht="18.75">
      <c r="B34" s="8"/>
      <c r="C34" s="8" t="str">
        <f>IFERROR(RANK(G34,$G$27:$G$34,1),"")</f>
        <v/>
      </c>
      <c r="D34" s="9"/>
      <c r="E34" s="12"/>
      <c r="F34" s="13"/>
      <c r="G34" s="31"/>
      <c r="H34" s="35"/>
      <c r="I34" s="35"/>
      <c r="J34" s="35"/>
      <c r="K34" s="35"/>
      <c r="L34"/>
      <c r="N34" s="5"/>
    </row>
    <row r="35" spans="2:14">
      <c r="B35" s="6"/>
      <c r="C35" s="6"/>
      <c r="D35" s="2"/>
      <c r="G35" s="3"/>
      <c r="H35" s="30"/>
      <c r="I35" s="30"/>
      <c r="J35" s="30"/>
      <c r="L35"/>
      <c r="N35" s="5"/>
    </row>
    <row r="36" spans="2:14">
      <c r="B36" s="6"/>
      <c r="C36" s="6"/>
      <c r="D36" t="s">
        <v>56</v>
      </c>
      <c r="G36" s="3"/>
      <c r="H36" s="30"/>
      <c r="I36" s="30"/>
      <c r="J36" s="30"/>
      <c r="L36"/>
      <c r="N36" s="5"/>
    </row>
    <row r="37" spans="2:14">
      <c r="I37" s="1"/>
      <c r="J37" s="1"/>
    </row>
    <row r="38" spans="2:14">
      <c r="I38" s="1"/>
      <c r="J38" s="1"/>
    </row>
    <row r="39" spans="2:14">
      <c r="J39" s="1"/>
    </row>
  </sheetData>
  <sortState ref="A9:N3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4"/>
  <sheetViews>
    <sheetView view="pageBreakPreview" topLeftCell="A16" zoomScale="60" workbookViewId="0">
      <selection activeCell="M30" sqref="M30"/>
    </sheetView>
  </sheetViews>
  <sheetFormatPr baseColWidth="10" defaultRowHeight="15"/>
  <cols>
    <col min="3" max="3" width="25.5703125" bestFit="1" customWidth="1"/>
    <col min="5" max="5" width="13.42578125" bestFit="1" customWidth="1"/>
    <col min="8" max="8" width="10.28515625" customWidth="1"/>
    <col min="10" max="10" width="25.28515625" bestFit="1" customWidth="1"/>
    <col min="12" max="12" width="13.42578125" bestFit="1" customWidth="1"/>
    <col min="13" max="13" width="11.42578125" customWidth="1"/>
  </cols>
  <sheetData>
    <row r="1" spans="1:13">
      <c r="H1" t="s">
        <v>46</v>
      </c>
    </row>
    <row r="2" spans="1:13">
      <c r="I2" t="s">
        <v>27</v>
      </c>
    </row>
    <row r="3" spans="1:13">
      <c r="I3" t="s">
        <v>45</v>
      </c>
    </row>
    <row r="4" spans="1:13">
      <c r="G4" s="7"/>
      <c r="I4" t="s">
        <v>15</v>
      </c>
    </row>
    <row r="5" spans="1:13">
      <c r="G5" s="7"/>
    </row>
    <row r="6" spans="1:13">
      <c r="C6" t="s">
        <v>41</v>
      </c>
      <c r="I6" t="s">
        <v>18</v>
      </c>
    </row>
    <row r="8" spans="1:13" ht="30">
      <c r="B8" s="33" t="s">
        <v>0</v>
      </c>
      <c r="C8" s="32" t="s">
        <v>1</v>
      </c>
      <c r="D8" s="32" t="s">
        <v>3</v>
      </c>
      <c r="E8" s="32" t="s">
        <v>9</v>
      </c>
      <c r="F8" s="42" t="s">
        <v>40</v>
      </c>
      <c r="G8" s="38"/>
      <c r="H8" s="32" t="s">
        <v>10</v>
      </c>
      <c r="I8" s="33" t="s">
        <v>0</v>
      </c>
      <c r="J8" s="32" t="s">
        <v>1</v>
      </c>
      <c r="K8" s="32" t="s">
        <v>3</v>
      </c>
      <c r="L8" s="32" t="s">
        <v>12</v>
      </c>
      <c r="M8" s="32" t="s">
        <v>13</v>
      </c>
    </row>
    <row r="9" spans="1:13" ht="30" customHeight="1">
      <c r="A9">
        <v>1</v>
      </c>
      <c r="B9" s="9">
        <v>140</v>
      </c>
      <c r="C9" s="10" t="s">
        <v>52</v>
      </c>
      <c r="D9" s="11" t="s">
        <v>53</v>
      </c>
      <c r="E9" s="31">
        <v>1.3034606481481482E-2</v>
      </c>
      <c r="F9" s="11"/>
      <c r="G9" s="37"/>
      <c r="H9" s="8">
        <v>1</v>
      </c>
      <c r="I9" s="9">
        <v>535</v>
      </c>
      <c r="J9" s="10" t="s">
        <v>2</v>
      </c>
      <c r="K9" s="11" t="s">
        <v>34</v>
      </c>
      <c r="L9" s="31">
        <v>1.422488425925926E-2</v>
      </c>
      <c r="M9" s="11"/>
    </row>
    <row r="10" spans="1:13" ht="30" customHeight="1">
      <c r="A10">
        <v>2</v>
      </c>
      <c r="B10" s="9">
        <v>398</v>
      </c>
      <c r="C10" s="10" t="s">
        <v>25</v>
      </c>
      <c r="D10" s="11" t="s">
        <v>6</v>
      </c>
      <c r="E10" s="31">
        <v>1.3139467592592593E-2</v>
      </c>
      <c r="F10" s="11"/>
      <c r="H10" s="8">
        <v>2</v>
      </c>
      <c r="I10" s="9">
        <v>305</v>
      </c>
      <c r="J10" s="10" t="s">
        <v>39</v>
      </c>
      <c r="K10" s="11" t="s">
        <v>34</v>
      </c>
      <c r="L10" s="31">
        <v>1.4468287037037036E-2</v>
      </c>
      <c r="M10" s="15"/>
    </row>
    <row r="11" spans="1:13" ht="30" customHeight="1">
      <c r="A11">
        <v>3</v>
      </c>
      <c r="B11" s="9">
        <v>136</v>
      </c>
      <c r="C11" s="10" t="s">
        <v>26</v>
      </c>
      <c r="D11" s="11" t="s">
        <v>11</v>
      </c>
      <c r="E11" s="31">
        <v>1.3312731481481481E-2</v>
      </c>
      <c r="F11" s="11"/>
      <c r="H11" s="8"/>
      <c r="I11" s="9"/>
      <c r="J11" s="10"/>
      <c r="K11" s="11"/>
      <c r="L11" s="31"/>
      <c r="M11" s="15"/>
    </row>
    <row r="12" spans="1:13" ht="30" customHeight="1">
      <c r="A12">
        <v>4</v>
      </c>
      <c r="B12" s="9">
        <v>86</v>
      </c>
      <c r="C12" s="10" t="s">
        <v>4</v>
      </c>
      <c r="D12" s="11" t="s">
        <v>6</v>
      </c>
      <c r="E12" s="31">
        <v>1.3417245370370369E-2</v>
      </c>
      <c r="F12" s="11"/>
      <c r="H12" s="8">
        <v>1</v>
      </c>
      <c r="I12" s="9">
        <v>140</v>
      </c>
      <c r="J12" s="10" t="s">
        <v>52</v>
      </c>
      <c r="K12" s="11" t="s">
        <v>53</v>
      </c>
      <c r="L12" s="31">
        <v>1.3034606481481482E-2</v>
      </c>
      <c r="M12" s="11"/>
    </row>
    <row r="13" spans="1:13" ht="30" customHeight="1">
      <c r="A13">
        <v>5</v>
      </c>
      <c r="B13" s="9">
        <v>1</v>
      </c>
      <c r="C13" s="10" t="s">
        <v>54</v>
      </c>
      <c r="D13" s="11" t="s">
        <v>6</v>
      </c>
      <c r="E13" s="31">
        <v>1.349826388888889E-2</v>
      </c>
      <c r="F13" s="11"/>
      <c r="H13" s="8"/>
      <c r="I13" s="9"/>
      <c r="J13" s="10"/>
      <c r="K13" s="11"/>
      <c r="L13" s="31"/>
      <c r="M13" s="11"/>
    </row>
    <row r="14" spans="1:13" ht="30" customHeight="1">
      <c r="A14">
        <v>6</v>
      </c>
      <c r="B14" s="9">
        <v>537</v>
      </c>
      <c r="C14" s="10" t="s">
        <v>31</v>
      </c>
      <c r="D14" s="11" t="s">
        <v>6</v>
      </c>
      <c r="E14" s="31">
        <v>1.401261574074074E-2</v>
      </c>
      <c r="F14" s="15"/>
      <c r="H14" s="8">
        <v>1</v>
      </c>
      <c r="I14" s="9">
        <v>136</v>
      </c>
      <c r="J14" s="10" t="s">
        <v>26</v>
      </c>
      <c r="K14" s="11" t="s">
        <v>11</v>
      </c>
      <c r="L14" s="31">
        <v>1.3312731481481481E-2</v>
      </c>
      <c r="M14" s="11"/>
    </row>
    <row r="15" spans="1:13" ht="30" customHeight="1">
      <c r="A15">
        <v>7</v>
      </c>
      <c r="B15" s="9">
        <v>426</v>
      </c>
      <c r="C15" s="10" t="s">
        <v>29</v>
      </c>
      <c r="D15" s="11" t="s">
        <v>6</v>
      </c>
      <c r="E15" s="31">
        <v>1.4033217592592594E-2</v>
      </c>
      <c r="F15" s="15"/>
      <c r="G15" s="37"/>
      <c r="H15" s="8"/>
      <c r="I15" s="9"/>
      <c r="J15" s="10"/>
      <c r="K15" s="11"/>
      <c r="L15" s="31"/>
      <c r="M15" s="11"/>
    </row>
    <row r="16" spans="1:13" ht="30" customHeight="1">
      <c r="A16">
        <v>8</v>
      </c>
      <c r="B16" s="9">
        <v>634</v>
      </c>
      <c r="C16" s="10" t="s">
        <v>5</v>
      </c>
      <c r="D16" s="11" t="s">
        <v>7</v>
      </c>
      <c r="E16" s="31">
        <v>1.4039004629629629E-2</v>
      </c>
      <c r="F16" s="11"/>
      <c r="H16" s="8">
        <v>1</v>
      </c>
      <c r="I16" s="9">
        <v>398</v>
      </c>
      <c r="J16" s="10" t="s">
        <v>25</v>
      </c>
      <c r="K16" s="11" t="s">
        <v>6</v>
      </c>
      <c r="L16" s="31">
        <v>1.3139467592592593E-2</v>
      </c>
      <c r="M16" s="11"/>
    </row>
    <row r="17" spans="1:15" ht="30" customHeight="1">
      <c r="A17">
        <v>9</v>
      </c>
      <c r="B17" s="9">
        <v>535</v>
      </c>
      <c r="C17" s="10" t="s">
        <v>2</v>
      </c>
      <c r="D17" s="11" t="s">
        <v>34</v>
      </c>
      <c r="E17" s="31">
        <v>1.422488425925926E-2</v>
      </c>
      <c r="F17" s="11"/>
      <c r="H17" s="8">
        <v>2</v>
      </c>
      <c r="I17" s="9">
        <v>86</v>
      </c>
      <c r="J17" s="10" t="s">
        <v>4</v>
      </c>
      <c r="K17" s="11" t="s">
        <v>6</v>
      </c>
      <c r="L17" s="31">
        <v>1.3417245370370369E-2</v>
      </c>
      <c r="M17" s="11"/>
    </row>
    <row r="18" spans="1:15" ht="30" customHeight="1">
      <c r="A18">
        <v>10</v>
      </c>
      <c r="B18" s="9">
        <v>269</v>
      </c>
      <c r="C18" s="12" t="s">
        <v>32</v>
      </c>
      <c r="D18" s="13" t="s">
        <v>7</v>
      </c>
      <c r="E18" s="31">
        <v>1.4363425925925925E-2</v>
      </c>
      <c r="F18" s="15"/>
      <c r="G18" s="37"/>
      <c r="H18" s="8">
        <v>3</v>
      </c>
      <c r="I18" s="9">
        <v>1</v>
      </c>
      <c r="J18" s="10" t="s">
        <v>54</v>
      </c>
      <c r="K18" s="11" t="s">
        <v>6</v>
      </c>
      <c r="L18" s="31">
        <v>1.349826388888889E-2</v>
      </c>
      <c r="M18" s="11"/>
    </row>
    <row r="19" spans="1:15" ht="30" customHeight="1">
      <c r="A19">
        <v>11</v>
      </c>
      <c r="B19" s="9">
        <v>354</v>
      </c>
      <c r="C19" s="14" t="s">
        <v>33</v>
      </c>
      <c r="D19" s="16" t="s">
        <v>7</v>
      </c>
      <c r="E19" s="31">
        <v>1.439027777777778E-2</v>
      </c>
      <c r="F19" s="15"/>
      <c r="G19" s="37"/>
      <c r="H19" s="8">
        <v>4</v>
      </c>
      <c r="I19" s="9">
        <v>537</v>
      </c>
      <c r="J19" s="10" t="s">
        <v>31</v>
      </c>
      <c r="K19" s="11" t="s">
        <v>6</v>
      </c>
      <c r="L19" s="31">
        <v>1.401261574074074E-2</v>
      </c>
      <c r="M19" s="15"/>
    </row>
    <row r="20" spans="1:15" ht="30" customHeight="1">
      <c r="A20">
        <v>12</v>
      </c>
      <c r="B20" s="9">
        <v>305</v>
      </c>
      <c r="C20" s="10" t="s">
        <v>39</v>
      </c>
      <c r="D20" s="11" t="s">
        <v>34</v>
      </c>
      <c r="E20" s="31">
        <v>1.4468287037037036E-2</v>
      </c>
      <c r="F20" s="15"/>
      <c r="G20" s="37"/>
      <c r="H20" s="8">
        <v>5</v>
      </c>
      <c r="I20" s="9">
        <v>426</v>
      </c>
      <c r="J20" s="10" t="s">
        <v>29</v>
      </c>
      <c r="K20" s="11" t="s">
        <v>6</v>
      </c>
      <c r="L20" s="31">
        <v>1.4033217592592594E-2</v>
      </c>
      <c r="M20" s="15"/>
    </row>
    <row r="21" spans="1:15" ht="30" customHeight="1">
      <c r="A21">
        <v>13</v>
      </c>
      <c r="B21" s="9">
        <v>291</v>
      </c>
      <c r="C21" s="12" t="s">
        <v>50</v>
      </c>
      <c r="D21" s="11" t="s">
        <v>7</v>
      </c>
      <c r="E21" s="15" t="s">
        <v>59</v>
      </c>
      <c r="F21" s="11"/>
      <c r="H21" s="8">
        <v>6</v>
      </c>
      <c r="I21" s="9">
        <v>532</v>
      </c>
      <c r="J21" s="10" t="s">
        <v>30</v>
      </c>
      <c r="K21" s="11" t="s">
        <v>6</v>
      </c>
      <c r="L21" s="68" t="s">
        <v>57</v>
      </c>
      <c r="M21" s="11"/>
    </row>
    <row r="22" spans="1:15" ht="30" customHeight="1">
      <c r="A22">
        <v>14</v>
      </c>
      <c r="B22" s="9">
        <v>355</v>
      </c>
      <c r="C22" s="10" t="s">
        <v>51</v>
      </c>
      <c r="D22" s="11" t="s">
        <v>7</v>
      </c>
      <c r="E22" s="15" t="s">
        <v>59</v>
      </c>
      <c r="F22" s="11"/>
      <c r="H22" s="8"/>
      <c r="I22" s="9"/>
      <c r="J22" s="10"/>
      <c r="K22" s="11"/>
      <c r="L22" s="68"/>
      <c r="M22" s="11"/>
    </row>
    <row r="23" spans="1:15" ht="30" customHeight="1">
      <c r="A23">
        <v>15</v>
      </c>
      <c r="B23" s="9">
        <v>631</v>
      </c>
      <c r="C23" s="10" t="s">
        <v>8</v>
      </c>
      <c r="D23" s="11" t="s">
        <v>7</v>
      </c>
      <c r="E23" s="15" t="s">
        <v>60</v>
      </c>
      <c r="F23" s="11"/>
      <c r="H23" s="8">
        <v>1</v>
      </c>
      <c r="I23" s="9">
        <v>634</v>
      </c>
      <c r="J23" s="10" t="s">
        <v>5</v>
      </c>
      <c r="K23" s="11" t="s">
        <v>7</v>
      </c>
      <c r="L23" s="31">
        <v>1.4039004629629629E-2</v>
      </c>
      <c r="M23" s="11"/>
    </row>
    <row r="24" spans="1:15" ht="30" customHeight="1">
      <c r="A24">
        <v>16</v>
      </c>
      <c r="B24" s="9">
        <v>532</v>
      </c>
      <c r="C24" s="10" t="s">
        <v>30</v>
      </c>
      <c r="D24" s="11" t="s">
        <v>6</v>
      </c>
      <c r="E24" s="68" t="s">
        <v>57</v>
      </c>
      <c r="F24" s="15"/>
      <c r="G24" s="37"/>
      <c r="H24" s="8">
        <v>2</v>
      </c>
      <c r="I24" s="9">
        <v>269</v>
      </c>
      <c r="J24" s="12" t="s">
        <v>32</v>
      </c>
      <c r="K24" s="13" t="s">
        <v>7</v>
      </c>
      <c r="L24" s="31">
        <v>1.4363425925925925E-2</v>
      </c>
      <c r="M24" s="15"/>
    </row>
    <row r="25" spans="1:15" ht="30" customHeight="1">
      <c r="A25">
        <v>17</v>
      </c>
      <c r="B25" s="9">
        <v>228</v>
      </c>
      <c r="C25" s="10" t="s">
        <v>55</v>
      </c>
      <c r="D25" s="11" t="s">
        <v>7</v>
      </c>
      <c r="E25" s="15" t="s">
        <v>58</v>
      </c>
      <c r="F25" s="11"/>
      <c r="H25" s="8">
        <v>3</v>
      </c>
      <c r="I25" s="9">
        <v>354</v>
      </c>
      <c r="J25" s="14" t="s">
        <v>33</v>
      </c>
      <c r="K25" s="16" t="s">
        <v>7</v>
      </c>
      <c r="L25" s="31">
        <v>1.439027777777778E-2</v>
      </c>
      <c r="M25" s="15"/>
    </row>
    <row r="26" spans="1:15" ht="30" customHeight="1">
      <c r="G26" s="45"/>
      <c r="H26" s="8">
        <v>4</v>
      </c>
      <c r="I26" s="9">
        <v>291</v>
      </c>
      <c r="J26" s="12" t="s">
        <v>50</v>
      </c>
      <c r="K26" s="11" t="s">
        <v>7</v>
      </c>
      <c r="L26" s="15" t="s">
        <v>59</v>
      </c>
      <c r="M26" s="15"/>
      <c r="N26" s="45"/>
      <c r="O26" s="45"/>
    </row>
    <row r="27" spans="1:15" ht="30" customHeight="1">
      <c r="G27" s="45"/>
      <c r="H27" s="8">
        <v>5</v>
      </c>
      <c r="I27" s="9">
        <v>355</v>
      </c>
      <c r="J27" s="10" t="s">
        <v>51</v>
      </c>
      <c r="K27" s="11" t="s">
        <v>7</v>
      </c>
      <c r="L27" s="15" t="s">
        <v>59</v>
      </c>
      <c r="M27" s="15"/>
      <c r="N27" s="45"/>
      <c r="O27" s="45"/>
    </row>
    <row r="28" spans="1:15" ht="30" customHeight="1">
      <c r="G28" s="45"/>
      <c r="H28" s="8">
        <v>6</v>
      </c>
      <c r="I28" s="9">
        <v>631</v>
      </c>
      <c r="J28" s="10" t="s">
        <v>8</v>
      </c>
      <c r="K28" s="11" t="s">
        <v>7</v>
      </c>
      <c r="L28" s="15" t="s">
        <v>60</v>
      </c>
      <c r="M28" s="11"/>
      <c r="N28" s="45"/>
      <c r="O28" s="45"/>
    </row>
    <row r="29" spans="1:15" ht="30" customHeight="1">
      <c r="H29" s="8">
        <v>7</v>
      </c>
      <c r="I29" s="9">
        <v>228</v>
      </c>
      <c r="J29" s="10" t="s">
        <v>55</v>
      </c>
      <c r="K29" s="11" t="s">
        <v>7</v>
      </c>
      <c r="L29" s="15" t="s">
        <v>58</v>
      </c>
      <c r="M29" s="11"/>
    </row>
    <row r="30" spans="1:15" ht="30" customHeight="1">
      <c r="H30" s="43"/>
      <c r="I30" s="39"/>
      <c r="J30" s="44"/>
      <c r="K30" s="45"/>
      <c r="L30" s="69"/>
      <c r="M30" s="45"/>
    </row>
    <row r="31" spans="1:15" ht="30" customHeight="1">
      <c r="H31" s="45" t="s">
        <v>56</v>
      </c>
      <c r="I31" s="39"/>
      <c r="J31" s="40"/>
      <c r="K31" s="41"/>
      <c r="L31" s="46"/>
      <c r="M31" s="47"/>
    </row>
    <row r="32" spans="1:15" ht="18.75">
      <c r="H32" s="45"/>
      <c r="I32" s="39"/>
      <c r="J32" s="44"/>
      <c r="K32" s="45"/>
      <c r="L32" s="46"/>
      <c r="M32" s="47"/>
    </row>
    <row r="33" spans="8:13" ht="18.75">
      <c r="H33" s="45"/>
      <c r="I33" s="39"/>
      <c r="J33" s="44"/>
      <c r="K33" s="45"/>
      <c r="L33" s="46"/>
      <c r="M33" s="47"/>
    </row>
    <row r="34" spans="8:13">
      <c r="I34" s="2"/>
      <c r="L34" s="3"/>
      <c r="M34" s="4"/>
    </row>
  </sheetData>
  <sortState ref="A9:F25">
    <sortCondition ref="A9:A25"/>
  </sortState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view="pageBreakPreview" zoomScale="60" workbookViewId="0">
      <selection activeCell="H9" sqref="H9:H29"/>
    </sheetView>
  </sheetViews>
  <sheetFormatPr baseColWidth="10" defaultRowHeight="15"/>
  <cols>
    <col min="3" max="3" width="25.5703125" bestFit="1" customWidth="1"/>
    <col min="5" max="5" width="13.42578125" bestFit="1" customWidth="1"/>
    <col min="10" max="10" width="29.7109375" bestFit="1" customWidth="1"/>
    <col min="12" max="12" width="13.42578125" bestFit="1" customWidth="1"/>
  </cols>
  <sheetData>
    <row r="1" spans="1:13">
      <c r="H1" t="s">
        <v>46</v>
      </c>
    </row>
    <row r="2" spans="1:13">
      <c r="I2" t="s">
        <v>27</v>
      </c>
    </row>
    <row r="3" spans="1:13">
      <c r="I3" t="s">
        <v>45</v>
      </c>
    </row>
    <row r="4" spans="1:13">
      <c r="H4" s="7"/>
      <c r="I4" t="s">
        <v>15</v>
      </c>
    </row>
    <row r="5" spans="1:13">
      <c r="H5" s="7"/>
    </row>
    <row r="6" spans="1:13">
      <c r="C6" t="s">
        <v>41</v>
      </c>
      <c r="I6" t="s">
        <v>21</v>
      </c>
    </row>
    <row r="8" spans="1:13" ht="30">
      <c r="B8" s="33" t="s">
        <v>0</v>
      </c>
      <c r="C8" s="32" t="s">
        <v>1</v>
      </c>
      <c r="D8" s="32" t="s">
        <v>3</v>
      </c>
      <c r="E8" s="32" t="s">
        <v>9</v>
      </c>
      <c r="F8" s="42" t="s">
        <v>40</v>
      </c>
      <c r="G8" s="38"/>
      <c r="H8" s="32" t="s">
        <v>10</v>
      </c>
      <c r="I8" s="33" t="s">
        <v>0</v>
      </c>
      <c r="J8" s="32" t="s">
        <v>1</v>
      </c>
      <c r="K8" s="32" t="s">
        <v>3</v>
      </c>
      <c r="L8" s="32" t="s">
        <v>12</v>
      </c>
      <c r="M8" s="32" t="s">
        <v>13</v>
      </c>
    </row>
    <row r="9" spans="1:13" ht="30" customHeight="1">
      <c r="A9">
        <v>1</v>
      </c>
      <c r="B9" s="9">
        <v>140</v>
      </c>
      <c r="C9" s="10" t="s">
        <v>52</v>
      </c>
      <c r="D9" s="11" t="s">
        <v>53</v>
      </c>
      <c r="E9" s="31">
        <v>1.3181134259259259E-2</v>
      </c>
      <c r="F9" s="11"/>
      <c r="G9" s="37"/>
      <c r="H9" s="73">
        <v>1</v>
      </c>
      <c r="I9" s="9">
        <v>535</v>
      </c>
      <c r="J9" s="10" t="s">
        <v>2</v>
      </c>
      <c r="K9" s="11" t="s">
        <v>34</v>
      </c>
      <c r="L9" s="31">
        <v>1.3908449074074075E-2</v>
      </c>
      <c r="M9" s="15"/>
    </row>
    <row r="10" spans="1:13" ht="30" customHeight="1">
      <c r="A10">
        <v>2</v>
      </c>
      <c r="B10" s="9">
        <v>398</v>
      </c>
      <c r="C10" s="10" t="s">
        <v>25</v>
      </c>
      <c r="D10" s="11" t="s">
        <v>6</v>
      </c>
      <c r="E10" s="31">
        <v>1.3237500000000001E-2</v>
      </c>
      <c r="F10" s="11"/>
      <c r="H10" s="73">
        <v>2</v>
      </c>
      <c r="I10" s="9">
        <v>305</v>
      </c>
      <c r="J10" s="10" t="s">
        <v>39</v>
      </c>
      <c r="K10" s="11" t="s">
        <v>34</v>
      </c>
      <c r="L10" s="31" t="s">
        <v>62</v>
      </c>
      <c r="M10" s="11"/>
    </row>
    <row r="11" spans="1:13" ht="30" customHeight="1">
      <c r="A11">
        <v>3</v>
      </c>
      <c r="B11" s="9">
        <v>136</v>
      </c>
      <c r="C11" s="10" t="s">
        <v>26</v>
      </c>
      <c r="D11" s="11" t="s">
        <v>11</v>
      </c>
      <c r="E11" s="31">
        <v>1.3284953703703703E-2</v>
      </c>
      <c r="F11" s="11"/>
      <c r="H11" s="73"/>
      <c r="I11" s="9"/>
      <c r="J11" s="10"/>
      <c r="K11" s="11"/>
      <c r="L11" s="31"/>
      <c r="M11" s="11"/>
    </row>
    <row r="12" spans="1:13" ht="30" customHeight="1">
      <c r="A12">
        <v>4</v>
      </c>
      <c r="B12" s="9">
        <v>86</v>
      </c>
      <c r="C12" s="10" t="s">
        <v>4</v>
      </c>
      <c r="D12" s="11" t="s">
        <v>6</v>
      </c>
      <c r="E12" s="31">
        <v>1.3355787037037036E-2</v>
      </c>
      <c r="F12" s="11"/>
      <c r="H12" s="73">
        <v>1</v>
      </c>
      <c r="I12" s="9">
        <v>140</v>
      </c>
      <c r="J12" s="10" t="s">
        <v>52</v>
      </c>
      <c r="K12" s="11" t="s">
        <v>53</v>
      </c>
      <c r="L12" s="31">
        <v>1.3181134259259259E-2</v>
      </c>
      <c r="M12" s="11"/>
    </row>
    <row r="13" spans="1:13" ht="30" customHeight="1">
      <c r="A13">
        <v>5</v>
      </c>
      <c r="B13" s="9">
        <v>1</v>
      </c>
      <c r="C13" s="10" t="s">
        <v>54</v>
      </c>
      <c r="D13" s="11" t="s">
        <v>6</v>
      </c>
      <c r="E13" s="31">
        <v>1.3404166666666667E-2</v>
      </c>
      <c r="F13" s="11"/>
      <c r="H13" s="73"/>
      <c r="I13" s="9"/>
      <c r="J13" s="10"/>
      <c r="K13" s="11"/>
      <c r="L13" s="31"/>
      <c r="M13" s="11"/>
    </row>
    <row r="14" spans="1:13" ht="30" customHeight="1">
      <c r="A14">
        <v>6</v>
      </c>
      <c r="B14" s="9">
        <v>537</v>
      </c>
      <c r="C14" s="10" t="s">
        <v>31</v>
      </c>
      <c r="D14" s="11" t="s">
        <v>6</v>
      </c>
      <c r="E14" s="31">
        <v>1.3908449074074075E-2</v>
      </c>
      <c r="F14" s="15"/>
      <c r="H14" s="73">
        <v>1</v>
      </c>
      <c r="I14" s="9">
        <v>136</v>
      </c>
      <c r="J14" s="10" t="s">
        <v>26</v>
      </c>
      <c r="K14" s="11" t="s">
        <v>11</v>
      </c>
      <c r="L14" s="31">
        <v>1.3284953703703703E-2</v>
      </c>
      <c r="M14" s="15"/>
    </row>
    <row r="15" spans="1:13" ht="30" customHeight="1">
      <c r="A15">
        <v>7</v>
      </c>
      <c r="B15" s="9">
        <v>535</v>
      </c>
      <c r="C15" s="10" t="s">
        <v>2</v>
      </c>
      <c r="D15" s="11" t="s">
        <v>34</v>
      </c>
      <c r="E15" s="31">
        <v>1.3908449074074075E-2</v>
      </c>
      <c r="F15" s="15"/>
      <c r="H15" s="73"/>
      <c r="I15" s="9"/>
      <c r="J15" s="10"/>
      <c r="K15" s="11"/>
      <c r="L15" s="31"/>
      <c r="M15" s="15"/>
    </row>
    <row r="16" spans="1:13" ht="30" customHeight="1">
      <c r="A16">
        <v>8</v>
      </c>
      <c r="B16" s="9">
        <v>426</v>
      </c>
      <c r="C16" s="10" t="s">
        <v>29</v>
      </c>
      <c r="D16" s="11" t="s">
        <v>6</v>
      </c>
      <c r="E16" s="31">
        <v>1.3970254629629629E-2</v>
      </c>
      <c r="F16" s="11"/>
      <c r="G16" s="37"/>
      <c r="H16" s="73">
        <v>1</v>
      </c>
      <c r="I16" s="9">
        <v>398</v>
      </c>
      <c r="J16" s="10" t="s">
        <v>25</v>
      </c>
      <c r="K16" s="11" t="s">
        <v>6</v>
      </c>
      <c r="L16" s="31">
        <v>1.3237500000000001E-2</v>
      </c>
      <c r="M16" s="11"/>
    </row>
    <row r="17" spans="1:13" ht="30" customHeight="1">
      <c r="A17">
        <v>9</v>
      </c>
      <c r="B17" s="9">
        <v>634</v>
      </c>
      <c r="C17" s="10" t="s">
        <v>5</v>
      </c>
      <c r="D17" s="11" t="s">
        <v>7</v>
      </c>
      <c r="E17" s="31">
        <v>1.4161226851851852E-2</v>
      </c>
      <c r="F17" s="11"/>
      <c r="H17" s="73">
        <v>2</v>
      </c>
      <c r="I17" s="9">
        <v>86</v>
      </c>
      <c r="J17" s="10" t="s">
        <v>4</v>
      </c>
      <c r="K17" s="11" t="s">
        <v>6</v>
      </c>
      <c r="L17" s="31">
        <v>1.3355787037037036E-2</v>
      </c>
      <c r="M17" s="11"/>
    </row>
    <row r="18" spans="1:13" ht="30" customHeight="1">
      <c r="A18">
        <v>10</v>
      </c>
      <c r="B18" s="9">
        <v>269</v>
      </c>
      <c r="C18" s="12" t="s">
        <v>32</v>
      </c>
      <c r="D18" s="13" t="s">
        <v>7</v>
      </c>
      <c r="E18" s="31">
        <v>1.4221296296296294E-2</v>
      </c>
      <c r="F18" s="15"/>
      <c r="G18" s="37"/>
      <c r="H18" s="73">
        <v>3</v>
      </c>
      <c r="I18" s="9">
        <v>1</v>
      </c>
      <c r="J18" s="10" t="s">
        <v>54</v>
      </c>
      <c r="K18" s="11" t="s">
        <v>6</v>
      </c>
      <c r="L18" s="31">
        <v>1.3404166666666667E-2</v>
      </c>
      <c r="M18" s="11"/>
    </row>
    <row r="19" spans="1:13" ht="30" customHeight="1">
      <c r="A19">
        <v>11</v>
      </c>
      <c r="B19" s="9">
        <v>291</v>
      </c>
      <c r="C19" s="12" t="s">
        <v>50</v>
      </c>
      <c r="D19" s="11" t="s">
        <v>7</v>
      </c>
      <c r="E19" s="15" t="s">
        <v>59</v>
      </c>
      <c r="F19" s="11"/>
      <c r="H19" s="73">
        <v>4</v>
      </c>
      <c r="I19" s="9">
        <v>537</v>
      </c>
      <c r="J19" s="10" t="s">
        <v>31</v>
      </c>
      <c r="K19" s="11" t="s">
        <v>6</v>
      </c>
      <c r="L19" s="31">
        <v>1.3908449074074075E-2</v>
      </c>
      <c r="M19" s="11"/>
    </row>
    <row r="20" spans="1:13" ht="30" customHeight="1">
      <c r="A20">
        <v>12</v>
      </c>
      <c r="B20" s="9">
        <v>355</v>
      </c>
      <c r="C20" s="10" t="s">
        <v>51</v>
      </c>
      <c r="D20" s="11" t="s">
        <v>7</v>
      </c>
      <c r="E20" s="15" t="s">
        <v>59</v>
      </c>
      <c r="F20" s="15"/>
      <c r="H20" s="73">
        <v>5</v>
      </c>
      <c r="I20" s="9">
        <v>426</v>
      </c>
      <c r="J20" s="10" t="s">
        <v>29</v>
      </c>
      <c r="K20" s="11" t="s">
        <v>6</v>
      </c>
      <c r="L20" s="31">
        <v>1.3970254629629629E-2</v>
      </c>
      <c r="M20" s="11"/>
    </row>
    <row r="21" spans="1:13" ht="30" customHeight="1">
      <c r="A21">
        <v>13</v>
      </c>
      <c r="B21" s="9">
        <v>631</v>
      </c>
      <c r="C21" s="10" t="s">
        <v>8</v>
      </c>
      <c r="D21" s="11" t="s">
        <v>7</v>
      </c>
      <c r="E21" s="15" t="s">
        <v>63</v>
      </c>
      <c r="F21" s="15"/>
      <c r="H21" s="73">
        <v>6</v>
      </c>
      <c r="I21" s="9">
        <v>532</v>
      </c>
      <c r="J21" s="10" t="s">
        <v>30</v>
      </c>
      <c r="K21" s="11" t="s">
        <v>6</v>
      </c>
      <c r="L21" s="31" t="s">
        <v>62</v>
      </c>
      <c r="M21" s="11"/>
    </row>
    <row r="22" spans="1:13" ht="30" customHeight="1">
      <c r="A22">
        <v>14</v>
      </c>
      <c r="B22" s="9">
        <v>354</v>
      </c>
      <c r="C22" s="14" t="s">
        <v>33</v>
      </c>
      <c r="D22" s="16" t="s">
        <v>7</v>
      </c>
      <c r="E22" s="68" t="s">
        <v>61</v>
      </c>
      <c r="F22" s="11"/>
      <c r="G22" s="37"/>
      <c r="H22" s="73"/>
      <c r="I22" s="9"/>
      <c r="J22" s="10"/>
      <c r="K22" s="11"/>
      <c r="L22" s="31"/>
      <c r="M22" s="11"/>
    </row>
    <row r="23" spans="1:13" ht="30" customHeight="1">
      <c r="A23">
        <v>15</v>
      </c>
      <c r="B23" s="9">
        <v>305</v>
      </c>
      <c r="C23" s="10" t="s">
        <v>39</v>
      </c>
      <c r="D23" s="11" t="s">
        <v>34</v>
      </c>
      <c r="E23" s="31" t="s">
        <v>62</v>
      </c>
      <c r="F23" s="15"/>
      <c r="G23" s="37"/>
      <c r="H23" s="73">
        <v>1</v>
      </c>
      <c r="I23" s="9">
        <v>634</v>
      </c>
      <c r="J23" s="10" t="s">
        <v>5</v>
      </c>
      <c r="K23" s="11" t="s">
        <v>7</v>
      </c>
      <c r="L23" s="31">
        <v>1.4161226851851852E-2</v>
      </c>
      <c r="M23" s="11"/>
    </row>
    <row r="24" spans="1:13" ht="30" customHeight="1">
      <c r="A24">
        <v>16</v>
      </c>
      <c r="B24" s="9">
        <v>532</v>
      </c>
      <c r="C24" s="10" t="s">
        <v>30</v>
      </c>
      <c r="D24" s="11" t="s">
        <v>6</v>
      </c>
      <c r="E24" s="31" t="s">
        <v>62</v>
      </c>
      <c r="F24" s="11"/>
      <c r="G24" s="37"/>
      <c r="H24" s="73">
        <v>2</v>
      </c>
      <c r="I24" s="9">
        <v>269</v>
      </c>
      <c r="J24" s="12" t="s">
        <v>32</v>
      </c>
      <c r="K24" s="13" t="s">
        <v>7</v>
      </c>
      <c r="L24" s="31">
        <v>1.4221296296296294E-2</v>
      </c>
      <c r="M24" s="11"/>
    </row>
    <row r="25" spans="1:13" ht="30" customHeight="1">
      <c r="A25">
        <v>17</v>
      </c>
      <c r="B25" s="9">
        <v>228</v>
      </c>
      <c r="C25" s="10" t="s">
        <v>55</v>
      </c>
      <c r="D25" s="11" t="s">
        <v>7</v>
      </c>
      <c r="E25" s="11" t="s">
        <v>62</v>
      </c>
      <c r="F25" s="11"/>
      <c r="H25" s="73">
        <v>3</v>
      </c>
      <c r="I25" s="9">
        <v>291</v>
      </c>
      <c r="J25" s="12" t="s">
        <v>50</v>
      </c>
      <c r="K25" s="11" t="s">
        <v>7</v>
      </c>
      <c r="L25" s="15" t="s">
        <v>59</v>
      </c>
      <c r="M25" s="11"/>
    </row>
    <row r="26" spans="1:13" ht="30" customHeight="1">
      <c r="G26" s="45"/>
      <c r="H26" s="73">
        <v>4</v>
      </c>
      <c r="I26" s="9">
        <v>355</v>
      </c>
      <c r="J26" s="10" t="s">
        <v>51</v>
      </c>
      <c r="K26" s="11" t="s">
        <v>7</v>
      </c>
      <c r="L26" s="15" t="s">
        <v>59</v>
      </c>
      <c r="M26" s="15"/>
    </row>
    <row r="27" spans="1:13" ht="30" customHeight="1">
      <c r="G27" s="45"/>
      <c r="H27" s="73">
        <v>5</v>
      </c>
      <c r="I27" s="9">
        <v>631</v>
      </c>
      <c r="J27" s="10" t="s">
        <v>8</v>
      </c>
      <c r="K27" s="11" t="s">
        <v>7</v>
      </c>
      <c r="L27" s="15" t="s">
        <v>63</v>
      </c>
      <c r="M27" s="15"/>
    </row>
    <row r="28" spans="1:13" ht="30" customHeight="1">
      <c r="G28" s="45"/>
      <c r="H28" s="73">
        <v>6</v>
      </c>
      <c r="I28" s="9">
        <v>354</v>
      </c>
      <c r="J28" s="14" t="s">
        <v>33</v>
      </c>
      <c r="K28" s="16" t="s">
        <v>7</v>
      </c>
      <c r="L28" s="68" t="s">
        <v>61</v>
      </c>
      <c r="M28" s="15"/>
    </row>
    <row r="29" spans="1:13" ht="30" customHeight="1">
      <c r="H29" s="73">
        <v>7</v>
      </c>
      <c r="I29" s="9">
        <v>228</v>
      </c>
      <c r="J29" s="10" t="s">
        <v>55</v>
      </c>
      <c r="K29" s="11" t="s">
        <v>7</v>
      </c>
      <c r="L29" s="11" t="s">
        <v>62</v>
      </c>
      <c r="M29" s="15"/>
    </row>
    <row r="30" spans="1:13" ht="30" customHeight="1">
      <c r="H30" s="8"/>
      <c r="I30" s="9"/>
      <c r="J30" s="12"/>
      <c r="K30" s="11"/>
      <c r="L30" s="15"/>
      <c r="M30" s="15"/>
    </row>
    <row r="31" spans="1:13" ht="30" customHeight="1">
      <c r="H31" s="8"/>
      <c r="I31" s="9"/>
      <c r="J31" s="10"/>
      <c r="K31" s="11"/>
      <c r="L31" s="15"/>
      <c r="M31" s="15"/>
    </row>
    <row r="32" spans="1:13" ht="30" customHeight="1">
      <c r="H32" s="8"/>
      <c r="I32" s="9"/>
      <c r="J32" s="10"/>
      <c r="K32" s="11"/>
      <c r="L32" s="15"/>
      <c r="M32" s="11"/>
    </row>
    <row r="33" spans="8:13" ht="30" customHeight="1">
      <c r="H33" s="8"/>
      <c r="I33" s="9"/>
      <c r="J33" s="10"/>
      <c r="K33" s="11"/>
      <c r="L33" s="15"/>
      <c r="M33" s="45"/>
    </row>
    <row r="34" spans="8:13" ht="18.75">
      <c r="H34" s="43"/>
      <c r="I34" s="39"/>
      <c r="J34" s="44"/>
      <c r="K34" s="45"/>
      <c r="L34" s="69"/>
      <c r="M34" s="45"/>
    </row>
    <row r="35" spans="8:13" ht="18.75">
      <c r="H35" s="45" t="s">
        <v>56</v>
      </c>
      <c r="I35" s="39"/>
      <c r="J35" s="40"/>
      <c r="K35" s="41"/>
      <c r="L35" s="46"/>
      <c r="M35" s="47"/>
    </row>
    <row r="36" spans="8:13" ht="18.75">
      <c r="H36" s="45" t="s">
        <v>56</v>
      </c>
      <c r="I36" s="39"/>
      <c r="J36" s="40"/>
      <c r="K36" s="41"/>
      <c r="L36" s="46"/>
      <c r="M36" s="47"/>
    </row>
  </sheetData>
  <sortState ref="A9:F25">
    <sortCondition ref="A9:A25"/>
  </sortState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0"/>
  <sheetViews>
    <sheetView tabSelected="1" view="pageBreakPreview" topLeftCell="A7" zoomScale="60" zoomScaleNormal="60" workbookViewId="0">
      <selection activeCell="L9" sqref="L9"/>
    </sheetView>
  </sheetViews>
  <sheetFormatPr baseColWidth="10" defaultRowHeight="15"/>
  <cols>
    <col min="1" max="1" width="18" bestFit="1" customWidth="1"/>
    <col min="3" max="3" width="24.7109375" customWidth="1"/>
    <col min="4" max="4" width="11.85546875" customWidth="1"/>
    <col min="6" max="6" width="15.5703125" bestFit="1" customWidth="1"/>
    <col min="7" max="7" width="15" customWidth="1"/>
    <col min="9" max="9" width="11.42578125" style="65"/>
    <col min="10" max="10" width="13.42578125" bestFit="1" customWidth="1"/>
  </cols>
  <sheetData>
    <row r="1" spans="1:17">
      <c r="C1" t="s">
        <v>46</v>
      </c>
    </row>
    <row r="2" spans="1:17">
      <c r="D2" t="s">
        <v>27</v>
      </c>
    </row>
    <row r="3" spans="1:17">
      <c r="B3" s="7"/>
      <c r="D3" t="s">
        <v>45</v>
      </c>
    </row>
    <row r="4" spans="1:17">
      <c r="C4" s="7"/>
      <c r="D4" t="s">
        <v>15</v>
      </c>
    </row>
    <row r="5" spans="1:17">
      <c r="B5" t="s">
        <v>19</v>
      </c>
      <c r="C5" s="7"/>
    </row>
    <row r="6" spans="1:17" ht="15.75" thickBot="1"/>
    <row r="7" spans="1:17" ht="30">
      <c r="A7" s="17" t="s">
        <v>20</v>
      </c>
      <c r="B7" s="26" t="s">
        <v>0</v>
      </c>
      <c r="C7" s="25" t="s">
        <v>1</v>
      </c>
      <c r="D7" s="18" t="s">
        <v>3</v>
      </c>
      <c r="E7" s="17" t="s">
        <v>16</v>
      </c>
      <c r="F7" s="18" t="s">
        <v>17</v>
      </c>
      <c r="G7" s="17" t="s">
        <v>12</v>
      </c>
      <c r="H7" s="25" t="s">
        <v>13</v>
      </c>
      <c r="I7" s="50" t="s">
        <v>47</v>
      </c>
      <c r="J7" s="17" t="s">
        <v>14</v>
      </c>
      <c r="K7" s="25" t="s">
        <v>13</v>
      </c>
      <c r="L7" s="50" t="s">
        <v>47</v>
      </c>
      <c r="M7" s="51" t="s">
        <v>48</v>
      </c>
      <c r="N7" s="52" t="s">
        <v>49</v>
      </c>
    </row>
    <row r="8" spans="1:17" ht="30" customHeight="1">
      <c r="A8" s="27">
        <v>1</v>
      </c>
      <c r="B8" s="9">
        <v>535</v>
      </c>
      <c r="C8" s="10" t="s">
        <v>2</v>
      </c>
      <c r="D8" s="22" t="s">
        <v>34</v>
      </c>
      <c r="E8" s="21">
        <v>1.2898148148148148E-3</v>
      </c>
      <c r="F8" s="19">
        <v>1</v>
      </c>
      <c r="G8" s="31">
        <v>1.422488425925926E-2</v>
      </c>
      <c r="H8" s="57"/>
      <c r="I8" s="58">
        <v>1</v>
      </c>
      <c r="J8" s="31">
        <v>1.3908449074074075E-2</v>
      </c>
      <c r="K8" s="57"/>
      <c r="L8" s="58">
        <v>1</v>
      </c>
      <c r="M8" s="55">
        <f>I8+L8</f>
        <v>2</v>
      </c>
      <c r="N8" s="59">
        <v>11</v>
      </c>
    </row>
    <row r="9" spans="1:17" ht="30" customHeight="1">
      <c r="A9" s="27">
        <v>2</v>
      </c>
      <c r="B9" s="9">
        <v>305</v>
      </c>
      <c r="C9" s="10" t="s">
        <v>39</v>
      </c>
      <c r="D9" s="22" t="s">
        <v>34</v>
      </c>
      <c r="E9" s="21">
        <v>1.368287037037037E-3</v>
      </c>
      <c r="F9" s="20">
        <v>2</v>
      </c>
      <c r="G9" s="31">
        <v>1.4468287037037036E-2</v>
      </c>
      <c r="H9" s="57"/>
      <c r="I9" s="58">
        <v>2</v>
      </c>
      <c r="J9" s="31" t="s">
        <v>62</v>
      </c>
      <c r="K9" s="57"/>
      <c r="L9" s="58">
        <v>2</v>
      </c>
      <c r="M9" s="55">
        <f>I9+L9</f>
        <v>4</v>
      </c>
      <c r="N9" s="59">
        <v>8</v>
      </c>
      <c r="P9">
        <v>5</v>
      </c>
      <c r="Q9">
        <v>5</v>
      </c>
    </row>
    <row r="10" spans="1:17" ht="30" customHeight="1">
      <c r="A10" s="27"/>
      <c r="B10" s="9"/>
      <c r="C10" s="10"/>
      <c r="D10" s="22"/>
      <c r="E10" s="21"/>
      <c r="F10" s="19"/>
      <c r="G10" s="31"/>
      <c r="H10" s="57"/>
      <c r="I10" s="58"/>
      <c r="J10" s="31"/>
      <c r="K10" s="57"/>
      <c r="L10" s="58"/>
      <c r="M10" s="55"/>
      <c r="N10" s="59"/>
    </row>
    <row r="11" spans="1:17" ht="30" customHeight="1">
      <c r="A11" s="27">
        <v>1</v>
      </c>
      <c r="B11" s="9">
        <v>140</v>
      </c>
      <c r="C11" s="12" t="s">
        <v>52</v>
      </c>
      <c r="D11" s="22" t="s">
        <v>53</v>
      </c>
      <c r="E11" s="48">
        <v>1.2818287037037036E-3</v>
      </c>
      <c r="F11" s="20">
        <v>1</v>
      </c>
      <c r="G11" s="31">
        <v>1.3034606481481482E-2</v>
      </c>
      <c r="H11" s="53"/>
      <c r="I11" s="54">
        <v>1</v>
      </c>
      <c r="J11" s="31">
        <v>1.3181134259259259E-2</v>
      </c>
      <c r="K11" s="53"/>
      <c r="L11" s="54">
        <v>1</v>
      </c>
      <c r="M11" s="55">
        <f>I11+L11</f>
        <v>2</v>
      </c>
      <c r="N11" s="56">
        <v>11</v>
      </c>
      <c r="P11" t="s">
        <v>42</v>
      </c>
      <c r="Q11" t="s">
        <v>43</v>
      </c>
    </row>
    <row r="12" spans="1:17" ht="30" customHeight="1">
      <c r="A12" s="27"/>
      <c r="B12" s="9"/>
      <c r="C12" s="12"/>
      <c r="D12" s="22"/>
      <c r="E12" s="48"/>
      <c r="F12" s="20"/>
      <c r="G12" s="31"/>
      <c r="H12" s="53"/>
      <c r="I12" s="54"/>
      <c r="J12" s="31"/>
      <c r="K12" s="53"/>
      <c r="L12" s="54"/>
      <c r="M12" s="55"/>
      <c r="N12" s="56"/>
    </row>
    <row r="13" spans="1:17" ht="30" customHeight="1">
      <c r="A13" s="27">
        <v>1</v>
      </c>
      <c r="B13" s="9">
        <v>136</v>
      </c>
      <c r="C13" s="10" t="s">
        <v>26</v>
      </c>
      <c r="D13" s="22" t="s">
        <v>11</v>
      </c>
      <c r="E13" s="21">
        <v>1.319212962962963E-3</v>
      </c>
      <c r="F13" s="19">
        <v>1</v>
      </c>
      <c r="G13" s="31">
        <v>1.3312731481481481E-2</v>
      </c>
      <c r="H13" s="53"/>
      <c r="I13" s="54">
        <v>3</v>
      </c>
      <c r="J13" s="31">
        <v>1.3284953703703703E-2</v>
      </c>
      <c r="K13" s="53"/>
      <c r="L13" s="54">
        <v>3</v>
      </c>
      <c r="M13" s="55">
        <f>I13+L13</f>
        <v>6</v>
      </c>
      <c r="N13" s="56">
        <v>11</v>
      </c>
    </row>
    <row r="14" spans="1:17" ht="30" customHeight="1">
      <c r="A14" s="27"/>
      <c r="B14" s="9"/>
      <c r="C14" s="10"/>
      <c r="D14" s="22"/>
      <c r="E14" s="21"/>
      <c r="F14" s="19"/>
      <c r="G14" s="31"/>
      <c r="H14" s="53"/>
      <c r="I14" s="54"/>
      <c r="J14" s="31"/>
      <c r="K14" s="53"/>
      <c r="L14" s="54"/>
      <c r="M14" s="55"/>
      <c r="N14" s="56"/>
    </row>
    <row r="15" spans="1:17" ht="30" customHeight="1">
      <c r="A15" s="27">
        <f t="shared" ref="A15:A20" si="0">RANK(M15,$M$15:$M$20,1)</f>
        <v>1</v>
      </c>
      <c r="B15" s="9">
        <v>398</v>
      </c>
      <c r="C15" s="14" t="s">
        <v>25</v>
      </c>
      <c r="D15" s="22" t="s">
        <v>6</v>
      </c>
      <c r="E15" s="48">
        <v>1.2734953703703704E-3</v>
      </c>
      <c r="F15" s="20">
        <v>1</v>
      </c>
      <c r="G15" s="31">
        <v>1.3139467592592593E-2</v>
      </c>
      <c r="H15" s="60"/>
      <c r="I15" s="61">
        <v>1</v>
      </c>
      <c r="J15" s="31">
        <v>1.3237500000000001E-2</v>
      </c>
      <c r="K15" s="60"/>
      <c r="L15" s="61">
        <v>1</v>
      </c>
      <c r="M15" s="55">
        <f t="shared" ref="M15:M20" si="1">I15+L15</f>
        <v>2</v>
      </c>
      <c r="N15" s="62">
        <v>11</v>
      </c>
    </row>
    <row r="16" spans="1:17" ht="30" customHeight="1">
      <c r="A16" s="27">
        <f t="shared" si="0"/>
        <v>2</v>
      </c>
      <c r="B16" s="9">
        <v>86</v>
      </c>
      <c r="C16" s="10" t="s">
        <v>4</v>
      </c>
      <c r="D16" s="22" t="s">
        <v>6</v>
      </c>
      <c r="E16" s="21">
        <v>1.292013888888889E-3</v>
      </c>
      <c r="F16" s="19">
        <v>3</v>
      </c>
      <c r="G16" s="31">
        <v>1.3417245370370369E-2</v>
      </c>
      <c r="H16" s="57"/>
      <c r="I16" s="58">
        <v>2</v>
      </c>
      <c r="J16" s="31">
        <v>1.3355787037037036E-2</v>
      </c>
      <c r="K16" s="57"/>
      <c r="L16" s="58">
        <v>2</v>
      </c>
      <c r="M16" s="55">
        <f t="shared" si="1"/>
        <v>4</v>
      </c>
      <c r="N16" s="59">
        <v>8</v>
      </c>
    </row>
    <row r="17" spans="1:17" ht="30" customHeight="1">
      <c r="A17" s="27">
        <f t="shared" si="0"/>
        <v>3</v>
      </c>
      <c r="B17" s="9">
        <v>1</v>
      </c>
      <c r="C17" s="14" t="s">
        <v>54</v>
      </c>
      <c r="D17" s="22" t="s">
        <v>6</v>
      </c>
      <c r="E17" s="48">
        <v>1.2881944444444445E-3</v>
      </c>
      <c r="F17" s="20">
        <v>2</v>
      </c>
      <c r="G17" s="31">
        <v>1.349826388888889E-2</v>
      </c>
      <c r="H17" s="53"/>
      <c r="I17" s="54">
        <v>3</v>
      </c>
      <c r="J17" s="31">
        <v>1.3404166666666667E-2</v>
      </c>
      <c r="K17" s="53"/>
      <c r="L17" s="54">
        <v>3</v>
      </c>
      <c r="M17" s="55">
        <f t="shared" si="1"/>
        <v>6</v>
      </c>
      <c r="N17" s="56">
        <v>7</v>
      </c>
    </row>
    <row r="18" spans="1:17" ht="30" customHeight="1">
      <c r="A18" s="27">
        <f t="shared" si="0"/>
        <v>4</v>
      </c>
      <c r="B18" s="9">
        <v>537</v>
      </c>
      <c r="C18" s="10" t="s">
        <v>31</v>
      </c>
      <c r="D18" s="22" t="s">
        <v>6</v>
      </c>
      <c r="E18" s="21">
        <v>1.4310185185185183E-3</v>
      </c>
      <c r="F18" s="20">
        <v>5</v>
      </c>
      <c r="G18" s="31">
        <v>1.401261574074074E-2</v>
      </c>
      <c r="H18" s="53"/>
      <c r="I18" s="54">
        <v>4</v>
      </c>
      <c r="J18" s="31">
        <v>1.3908449074074075E-2</v>
      </c>
      <c r="K18" s="53"/>
      <c r="L18" s="54">
        <v>4</v>
      </c>
      <c r="M18" s="55">
        <f t="shared" si="1"/>
        <v>8</v>
      </c>
      <c r="N18" s="56">
        <v>6</v>
      </c>
    </row>
    <row r="19" spans="1:17" ht="30" customHeight="1">
      <c r="A19" s="27">
        <f t="shared" si="0"/>
        <v>5</v>
      </c>
      <c r="B19" s="9">
        <v>426</v>
      </c>
      <c r="C19" s="10" t="s">
        <v>29</v>
      </c>
      <c r="D19" s="22" t="s">
        <v>6</v>
      </c>
      <c r="E19" s="21">
        <v>1.3667824074074075E-3</v>
      </c>
      <c r="F19" s="20">
        <v>4</v>
      </c>
      <c r="G19" s="31">
        <v>1.4033217592592594E-2</v>
      </c>
      <c r="H19" s="57"/>
      <c r="I19" s="58">
        <v>5</v>
      </c>
      <c r="J19" s="31">
        <v>1.3970254629629629E-2</v>
      </c>
      <c r="K19" s="57"/>
      <c r="L19" s="58">
        <v>5</v>
      </c>
      <c r="M19" s="55">
        <f t="shared" si="1"/>
        <v>10</v>
      </c>
      <c r="N19" s="59">
        <v>5</v>
      </c>
    </row>
    <row r="20" spans="1:17" ht="30" customHeight="1">
      <c r="A20" s="27">
        <f t="shared" si="0"/>
        <v>6</v>
      </c>
      <c r="B20" s="9">
        <v>532</v>
      </c>
      <c r="C20" s="12" t="s">
        <v>30</v>
      </c>
      <c r="D20" s="28" t="s">
        <v>6</v>
      </c>
      <c r="E20" s="48">
        <v>1.4384259259259261E-3</v>
      </c>
      <c r="F20" s="20">
        <v>6</v>
      </c>
      <c r="G20" s="68" t="s">
        <v>57</v>
      </c>
      <c r="H20" s="53"/>
      <c r="I20" s="54">
        <v>6</v>
      </c>
      <c r="J20" s="31" t="s">
        <v>62</v>
      </c>
      <c r="K20" s="53"/>
      <c r="L20" s="54">
        <v>6</v>
      </c>
      <c r="M20" s="55">
        <f t="shared" si="1"/>
        <v>12</v>
      </c>
      <c r="N20" s="56">
        <v>4</v>
      </c>
    </row>
    <row r="21" spans="1:17" ht="30" customHeight="1">
      <c r="A21" s="27"/>
      <c r="B21" s="9"/>
      <c r="C21" s="10"/>
      <c r="D21" s="22"/>
      <c r="E21" s="21"/>
      <c r="F21" s="20"/>
      <c r="G21" s="31"/>
      <c r="H21" s="53"/>
      <c r="I21" s="54"/>
      <c r="J21" s="31"/>
      <c r="K21" s="53"/>
      <c r="L21" s="54"/>
      <c r="M21" s="55"/>
      <c r="N21" s="56"/>
    </row>
    <row r="22" spans="1:17" ht="30" customHeight="1">
      <c r="A22" s="27">
        <f t="shared" ref="A22:A28" si="2">RANK(M22,$M$22:$M$28,1)</f>
        <v>1</v>
      </c>
      <c r="B22" s="9">
        <v>634</v>
      </c>
      <c r="C22" s="14" t="s">
        <v>5</v>
      </c>
      <c r="D22" s="22" t="s">
        <v>7</v>
      </c>
      <c r="E22" s="21">
        <v>1.3598379629629629E-3</v>
      </c>
      <c r="F22" s="20">
        <v>1</v>
      </c>
      <c r="G22" s="31">
        <v>1.4039004629629629E-2</v>
      </c>
      <c r="H22" s="10"/>
      <c r="I22" s="54">
        <v>1</v>
      </c>
      <c r="J22" s="31">
        <v>1.4161226851851852E-2</v>
      </c>
      <c r="K22" s="10"/>
      <c r="L22" s="54">
        <v>1</v>
      </c>
      <c r="M22" s="55">
        <f t="shared" ref="M22:M28" si="3">I22+L22</f>
        <v>2</v>
      </c>
      <c r="N22" s="56">
        <v>11</v>
      </c>
    </row>
    <row r="23" spans="1:17" ht="30" customHeight="1">
      <c r="A23" s="27">
        <f t="shared" si="2"/>
        <v>2</v>
      </c>
      <c r="B23" s="9">
        <v>269</v>
      </c>
      <c r="C23" s="10" t="s">
        <v>32</v>
      </c>
      <c r="D23" s="22" t="s">
        <v>7</v>
      </c>
      <c r="E23" s="21">
        <v>1.4310185185185183E-3</v>
      </c>
      <c r="F23" s="20">
        <v>3</v>
      </c>
      <c r="G23" s="31">
        <v>1.4363425925925925E-2</v>
      </c>
      <c r="H23" s="53"/>
      <c r="I23" s="54">
        <v>2</v>
      </c>
      <c r="J23" s="31">
        <v>1.4221296296296294E-2</v>
      </c>
      <c r="K23" s="53"/>
      <c r="L23" s="54">
        <v>2</v>
      </c>
      <c r="M23" s="55">
        <f t="shared" si="3"/>
        <v>4</v>
      </c>
      <c r="N23" s="56">
        <v>8</v>
      </c>
      <c r="P23">
        <v>2</v>
      </c>
      <c r="Q23">
        <v>8</v>
      </c>
    </row>
    <row r="24" spans="1:17" ht="30" customHeight="1">
      <c r="A24" s="27">
        <f t="shared" si="2"/>
        <v>3</v>
      </c>
      <c r="B24" s="9">
        <v>291</v>
      </c>
      <c r="C24" s="10" t="s">
        <v>50</v>
      </c>
      <c r="D24" s="22" t="s">
        <v>7</v>
      </c>
      <c r="E24" s="21">
        <v>1.476041666666667E-3</v>
      </c>
      <c r="F24" s="20">
        <v>5</v>
      </c>
      <c r="G24" s="15" t="s">
        <v>59</v>
      </c>
      <c r="H24" s="53"/>
      <c r="I24" s="54">
        <v>4</v>
      </c>
      <c r="J24" s="15" t="s">
        <v>59</v>
      </c>
      <c r="K24" s="53"/>
      <c r="L24" s="54">
        <v>3</v>
      </c>
      <c r="M24" s="55">
        <f t="shared" si="3"/>
        <v>7</v>
      </c>
      <c r="N24" s="56">
        <v>7</v>
      </c>
      <c r="P24" s="49">
        <v>3</v>
      </c>
      <c r="Q24" s="49">
        <v>7</v>
      </c>
    </row>
    <row r="25" spans="1:17" ht="30" customHeight="1">
      <c r="A25" s="27">
        <f t="shared" si="2"/>
        <v>4</v>
      </c>
      <c r="B25" s="9">
        <v>354</v>
      </c>
      <c r="C25" s="10" t="s">
        <v>33</v>
      </c>
      <c r="D25" s="22" t="s">
        <v>7</v>
      </c>
      <c r="E25" s="21">
        <v>1.382638888888889E-3</v>
      </c>
      <c r="F25" s="19">
        <v>2</v>
      </c>
      <c r="G25" s="15" t="s">
        <v>59</v>
      </c>
      <c r="H25" s="53"/>
      <c r="I25" s="54">
        <v>5</v>
      </c>
      <c r="J25" s="15" t="s">
        <v>59</v>
      </c>
      <c r="K25" s="53"/>
      <c r="L25" s="54">
        <v>4</v>
      </c>
      <c r="M25" s="55">
        <f t="shared" si="3"/>
        <v>9</v>
      </c>
      <c r="N25" s="56">
        <v>5</v>
      </c>
      <c r="P25">
        <v>6</v>
      </c>
      <c r="Q25">
        <v>4</v>
      </c>
    </row>
    <row r="26" spans="1:17" ht="30" customHeight="1">
      <c r="A26" s="27">
        <f t="shared" si="2"/>
        <v>4</v>
      </c>
      <c r="B26" s="9">
        <v>335</v>
      </c>
      <c r="C26" s="10" t="s">
        <v>51</v>
      </c>
      <c r="D26" s="22" t="s">
        <v>7</v>
      </c>
      <c r="E26" s="48">
        <v>1.5024305555555555E-3</v>
      </c>
      <c r="F26" s="20">
        <v>6</v>
      </c>
      <c r="G26" s="31">
        <v>1.439027777777778E-2</v>
      </c>
      <c r="H26" s="53"/>
      <c r="I26" s="54">
        <v>3</v>
      </c>
      <c r="J26" s="68" t="s">
        <v>61</v>
      </c>
      <c r="K26" s="53"/>
      <c r="L26" s="54">
        <v>6</v>
      </c>
      <c r="M26" s="55">
        <f t="shared" si="3"/>
        <v>9</v>
      </c>
      <c r="N26" s="56">
        <v>6</v>
      </c>
      <c r="P26">
        <v>4</v>
      </c>
      <c r="Q26">
        <v>6</v>
      </c>
    </row>
    <row r="27" spans="1:17" ht="30" customHeight="1">
      <c r="A27" s="27">
        <f t="shared" si="2"/>
        <v>6</v>
      </c>
      <c r="B27" s="9">
        <v>631</v>
      </c>
      <c r="C27" s="10" t="s">
        <v>8</v>
      </c>
      <c r="D27" s="22" t="s">
        <v>7</v>
      </c>
      <c r="E27" s="21">
        <v>1.6515046296296295E-3</v>
      </c>
      <c r="F27" s="20">
        <v>7</v>
      </c>
      <c r="G27" s="15" t="s">
        <v>60</v>
      </c>
      <c r="H27" s="57"/>
      <c r="I27" s="58">
        <v>6</v>
      </c>
      <c r="J27" s="15" t="s">
        <v>63</v>
      </c>
      <c r="K27" s="57"/>
      <c r="L27" s="58">
        <v>5</v>
      </c>
      <c r="M27" s="55">
        <f t="shared" si="3"/>
        <v>11</v>
      </c>
      <c r="N27" s="59">
        <v>4</v>
      </c>
    </row>
    <row r="28" spans="1:17" ht="30" customHeight="1" thickBot="1">
      <c r="A28" s="27">
        <f t="shared" si="2"/>
        <v>7</v>
      </c>
      <c r="B28" s="29">
        <v>228</v>
      </c>
      <c r="C28" s="70" t="s">
        <v>55</v>
      </c>
      <c r="D28" s="24" t="s">
        <v>7</v>
      </c>
      <c r="E28" s="23">
        <v>1.4744212962962964E-3</v>
      </c>
      <c r="F28" s="71">
        <v>4</v>
      </c>
      <c r="G28" s="15" t="s">
        <v>58</v>
      </c>
      <c r="H28" s="72"/>
      <c r="I28" s="63">
        <v>7</v>
      </c>
      <c r="J28" s="11" t="s">
        <v>62</v>
      </c>
      <c r="K28" s="72"/>
      <c r="L28" s="63">
        <v>7</v>
      </c>
      <c r="M28" s="55">
        <f t="shared" si="3"/>
        <v>14</v>
      </c>
      <c r="N28" s="64">
        <v>3</v>
      </c>
      <c r="P28">
        <v>1</v>
      </c>
      <c r="Q28">
        <v>11</v>
      </c>
    </row>
    <row r="29" spans="1:17" ht="30" customHeight="1">
      <c r="A29" s="6"/>
      <c r="B29" s="6"/>
      <c r="C29" s="2"/>
      <c r="H29" s="3"/>
      <c r="I29" s="3"/>
    </row>
    <row r="30" spans="1:17">
      <c r="G30" s="45" t="s">
        <v>56</v>
      </c>
      <c r="J30" s="45"/>
      <c r="N30" t="s">
        <v>44</v>
      </c>
    </row>
  </sheetData>
  <sortState ref="A15:Q20">
    <sortCondition ref="L20"/>
  </sortState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Clasificacion cat</vt:lpstr>
      <vt:lpstr>Clasif general</vt:lpstr>
      <vt:lpstr>Manga 1</vt:lpstr>
      <vt:lpstr>Manga 2</vt:lpstr>
      <vt:lpstr>General</vt:lpstr>
      <vt:lpstr>'Clasificacion cat'!Área_de_impresión</vt:lpstr>
      <vt:lpstr>General!Área_de_impresión</vt:lpstr>
      <vt:lpstr>'Manga 1'!Área_de_impresión</vt:lpstr>
    </vt:vector>
  </TitlesOfParts>
  <Company>Bici-Coni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Conitzer</dc:creator>
  <cp:lastModifiedBy>Cristian Conitzer</cp:lastModifiedBy>
  <cp:lastPrinted>2020-11-28T21:31:40Z</cp:lastPrinted>
  <dcterms:created xsi:type="dcterms:W3CDTF">2014-05-18T00:41:38Z</dcterms:created>
  <dcterms:modified xsi:type="dcterms:W3CDTF">2020-11-29T18:52:53Z</dcterms:modified>
</cp:coreProperties>
</file>