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4880" windowHeight="5520" activeTab="2"/>
  </bookViews>
  <sheets>
    <sheet name="Partidas" sheetId="2" r:id="rId1"/>
    <sheet name="Etapas 1 y 2" sheetId="3" r:id="rId2"/>
    <sheet name="Etapas 3 y 4" sheetId="1" r:id="rId3"/>
  </sheets>
  <definedNames>
    <definedName name="_xlnm.Print_Area" localSheetId="2">'Etapas 3 y 4'!$C$1:$U$46</definedName>
  </definedNames>
  <calcPr calcId="124519"/>
</workbook>
</file>

<file path=xl/calcChain.xml><?xml version="1.0" encoding="utf-8"?>
<calcChain xmlns="http://schemas.openxmlformats.org/spreadsheetml/2006/main">
  <c r="C40" i="1"/>
  <c r="I28"/>
  <c r="U43"/>
  <c r="U29"/>
  <c r="U40"/>
  <c r="U19"/>
  <c r="U26"/>
  <c r="U27"/>
  <c r="U39"/>
  <c r="U36"/>
  <c r="U28"/>
  <c r="U25"/>
  <c r="U32"/>
  <c r="U18"/>
  <c r="U35"/>
  <c r="U34"/>
  <c r="U24"/>
  <c r="U17"/>
  <c r="U22"/>
  <c r="U13"/>
  <c r="U21"/>
  <c r="U12"/>
  <c r="U11"/>
  <c r="S43"/>
  <c r="S29"/>
  <c r="S40"/>
  <c r="S19"/>
  <c r="S26"/>
  <c r="S27"/>
  <c r="S39"/>
  <c r="S36"/>
  <c r="S28"/>
  <c r="S25"/>
  <c r="S32"/>
  <c r="S18"/>
  <c r="S35"/>
  <c r="S34"/>
  <c r="S24"/>
  <c r="S17"/>
  <c r="S22"/>
  <c r="S13"/>
  <c r="S21"/>
  <c r="S12"/>
  <c r="S11"/>
  <c r="AE43" i="3"/>
  <c r="AD43"/>
  <c r="AC43"/>
  <c r="AA43"/>
  <c r="Z43"/>
  <c r="Y43"/>
  <c r="W43"/>
  <c r="U43"/>
  <c r="S43"/>
  <c r="Q43"/>
  <c r="O43"/>
  <c r="L43"/>
  <c r="K43"/>
  <c r="J43"/>
  <c r="H43"/>
  <c r="G43"/>
  <c r="F43"/>
  <c r="E43"/>
  <c r="D43"/>
  <c r="C43"/>
  <c r="AC40"/>
  <c r="AA40"/>
  <c r="Y40"/>
  <c r="W40"/>
  <c r="U40"/>
  <c r="S40"/>
  <c r="Q40"/>
  <c r="O40"/>
  <c r="L40"/>
  <c r="I40"/>
  <c r="AE39"/>
  <c r="AC39"/>
  <c r="AA39"/>
  <c r="Y39"/>
  <c r="W39"/>
  <c r="U39"/>
  <c r="S39"/>
  <c r="Q39"/>
  <c r="O39"/>
  <c r="L39"/>
  <c r="I39"/>
  <c r="J39" s="1"/>
  <c r="I38"/>
  <c r="I37"/>
  <c r="D37" s="1"/>
  <c r="C37" s="1"/>
  <c r="Q36"/>
  <c r="O36"/>
  <c r="L36"/>
  <c r="I36"/>
  <c r="AE35"/>
  <c r="AA35"/>
  <c r="W35"/>
  <c r="U35"/>
  <c r="Q35"/>
  <c r="O35"/>
  <c r="L35"/>
  <c r="I35"/>
  <c r="AC34"/>
  <c r="AA34"/>
  <c r="Y34"/>
  <c r="W34"/>
  <c r="S34"/>
  <c r="Q34"/>
  <c r="O34"/>
  <c r="L34"/>
  <c r="I34"/>
  <c r="I33"/>
  <c r="L32"/>
  <c r="I32"/>
  <c r="AE31"/>
  <c r="AC31"/>
  <c r="AA31"/>
  <c r="Y31"/>
  <c r="W31"/>
  <c r="U31"/>
  <c r="S31"/>
  <c r="Q31"/>
  <c r="O31"/>
  <c r="L31"/>
  <c r="I31"/>
  <c r="I30"/>
  <c r="AC29"/>
  <c r="AA29"/>
  <c r="Y29"/>
  <c r="W29"/>
  <c r="S29"/>
  <c r="Q29"/>
  <c r="O29"/>
  <c r="J29"/>
  <c r="I29"/>
  <c r="D29" s="1"/>
  <c r="C29" s="1"/>
  <c r="Q28"/>
  <c r="O28"/>
  <c r="I28"/>
  <c r="Q27"/>
  <c r="O27"/>
  <c r="L27"/>
  <c r="I27"/>
  <c r="AE26"/>
  <c r="AA26"/>
  <c r="W26"/>
  <c r="U26"/>
  <c r="Q26"/>
  <c r="O26"/>
  <c r="L26"/>
  <c r="I26"/>
  <c r="AA25"/>
  <c r="Y25"/>
  <c r="W25"/>
  <c r="S25"/>
  <c r="Q25"/>
  <c r="O25"/>
  <c r="L25"/>
  <c r="J25"/>
  <c r="I25"/>
  <c r="AE24"/>
  <c r="AC24"/>
  <c r="AA24"/>
  <c r="Y24"/>
  <c r="W24"/>
  <c r="S24"/>
  <c r="Q24"/>
  <c r="O24"/>
  <c r="L24"/>
  <c r="I24"/>
  <c r="I23"/>
  <c r="AE22"/>
  <c r="AC22"/>
  <c r="AA22"/>
  <c r="Y22"/>
  <c r="W22"/>
  <c r="U22"/>
  <c r="S22"/>
  <c r="Q22"/>
  <c r="O22"/>
  <c r="I22"/>
  <c r="J22" s="1"/>
  <c r="AA21"/>
  <c r="W21"/>
  <c r="Q21"/>
  <c r="O21"/>
  <c r="I21"/>
  <c r="I20"/>
  <c r="Q19"/>
  <c r="O19"/>
  <c r="L19"/>
  <c r="I19"/>
  <c r="Q18"/>
  <c r="O18"/>
  <c r="L18"/>
  <c r="I18"/>
  <c r="D18" s="1"/>
  <c r="Q17"/>
  <c r="O17"/>
  <c r="L17"/>
  <c r="I17"/>
  <c r="I16"/>
  <c r="AA15"/>
  <c r="W15"/>
  <c r="M15"/>
  <c r="L15"/>
  <c r="I15"/>
  <c r="I14"/>
  <c r="AA13"/>
  <c r="W13"/>
  <c r="Q13"/>
  <c r="O13"/>
  <c r="M13"/>
  <c r="L13"/>
  <c r="I13"/>
  <c r="D13" s="1"/>
  <c r="AA12"/>
  <c r="W12"/>
  <c r="Q12"/>
  <c r="O12"/>
  <c r="M12"/>
  <c r="L12"/>
  <c r="I12"/>
  <c r="D12"/>
  <c r="AE11"/>
  <c r="AC11"/>
  <c r="AA11"/>
  <c r="Y11"/>
  <c r="W11"/>
  <c r="U11"/>
  <c r="S11"/>
  <c r="Q11"/>
  <c r="O11"/>
  <c r="M11"/>
  <c r="L11"/>
  <c r="J11"/>
  <c r="I11"/>
  <c r="Q40" i="1"/>
  <c r="Q39"/>
  <c r="Q36"/>
  <c r="Q34"/>
  <c r="Q35"/>
  <c r="Q32"/>
  <c r="Q29"/>
  <c r="Q24"/>
  <c r="Q26"/>
  <c r="Q28"/>
  <c r="Q25"/>
  <c r="Q27"/>
  <c r="Q21"/>
  <c r="Q22"/>
  <c r="Q18"/>
  <c r="Q17"/>
  <c r="Q19"/>
  <c r="Q11"/>
  <c r="Q13"/>
  <c r="Q12"/>
  <c r="O40"/>
  <c r="O39"/>
  <c r="O36"/>
  <c r="O34"/>
  <c r="O35"/>
  <c r="O24"/>
  <c r="O26"/>
  <c r="O28"/>
  <c r="O25"/>
  <c r="O27"/>
  <c r="O22"/>
  <c r="O21"/>
  <c r="O18"/>
  <c r="O17"/>
  <c r="O19"/>
  <c r="I40"/>
  <c r="I39"/>
  <c r="I38"/>
  <c r="I37"/>
  <c r="I36"/>
  <c r="I34"/>
  <c r="I35"/>
  <c r="I33"/>
  <c r="I31"/>
  <c r="I32"/>
  <c r="I30"/>
  <c r="I29"/>
  <c r="I24"/>
  <c r="I26"/>
  <c r="I25"/>
  <c r="I27"/>
  <c r="I23"/>
  <c r="I21"/>
  <c r="I22"/>
  <c r="I20"/>
  <c r="I18"/>
  <c r="I17"/>
  <c r="I19"/>
  <c r="I16"/>
  <c r="I15"/>
  <c r="I11"/>
  <c r="I13"/>
  <c r="I12"/>
  <c r="I14"/>
  <c r="L40"/>
  <c r="L39"/>
  <c r="L36"/>
  <c r="L34"/>
  <c r="L35"/>
  <c r="L31"/>
  <c r="L32"/>
  <c r="L26"/>
  <c r="L28"/>
  <c r="L18"/>
  <c r="L17"/>
  <c r="L19"/>
  <c r="M15"/>
  <c r="M11"/>
  <c r="M13"/>
  <c r="M12"/>
  <c r="AC40"/>
  <c r="AC39"/>
  <c r="Y40"/>
  <c r="Y39"/>
  <c r="L13"/>
  <c r="L11"/>
  <c r="L15"/>
  <c r="L12"/>
  <c r="O11"/>
  <c r="O13"/>
  <c r="O12"/>
  <c r="Y12"/>
  <c r="AC12"/>
  <c r="L25"/>
  <c r="L27"/>
  <c r="O32"/>
  <c r="O29"/>
  <c r="W34"/>
  <c r="W35"/>
  <c r="W32"/>
  <c r="W29"/>
  <c r="W28"/>
  <c r="W25"/>
  <c r="W27"/>
  <c r="W21"/>
  <c r="Y35"/>
  <c r="Y32"/>
  <c r="Y29"/>
  <c r="Y25"/>
  <c r="Y27"/>
  <c r="Y21"/>
  <c r="AC27"/>
  <c r="AC21"/>
  <c r="AC35"/>
  <c r="AC32"/>
  <c r="AC29"/>
  <c r="AD43"/>
  <c r="D26" i="3" l="1"/>
  <c r="D28"/>
  <c r="D32"/>
  <c r="J12"/>
  <c r="J18"/>
  <c r="D25"/>
  <c r="J36"/>
  <c r="J40"/>
  <c r="J13"/>
  <c r="D15"/>
  <c r="C15" s="1"/>
  <c r="J21"/>
  <c r="J27"/>
  <c r="D31"/>
  <c r="C31" s="1"/>
  <c r="D40"/>
  <c r="D19"/>
  <c r="D35"/>
  <c r="C28"/>
  <c r="D27"/>
  <c r="D39"/>
  <c r="D21"/>
  <c r="C21" s="1"/>
  <c r="D22"/>
  <c r="J26"/>
  <c r="D11"/>
  <c r="C11" s="1"/>
  <c r="D17"/>
  <c r="C17" s="1"/>
  <c r="J19"/>
  <c r="D24"/>
  <c r="J28"/>
  <c r="J32"/>
  <c r="D34"/>
  <c r="J37"/>
  <c r="D36"/>
  <c r="J17"/>
  <c r="J24"/>
  <c r="J31"/>
  <c r="J34"/>
  <c r="J35"/>
  <c r="J17" i="1"/>
  <c r="D21"/>
  <c r="D37"/>
  <c r="D24"/>
  <c r="D29"/>
  <c r="C29" s="1"/>
  <c r="J18"/>
  <c r="J19"/>
  <c r="AA22"/>
  <c r="AA12"/>
  <c r="W22"/>
  <c r="W11"/>
  <c r="W13"/>
  <c r="W12"/>
  <c r="C32" i="3" l="1"/>
  <c r="C24"/>
  <c r="C36"/>
  <c r="C39"/>
  <c r="C12"/>
  <c r="C13"/>
  <c r="C40"/>
  <c r="C34"/>
  <c r="C22"/>
  <c r="C35"/>
  <c r="C19"/>
  <c r="C18"/>
  <c r="C27"/>
  <c r="C26"/>
  <c r="C25"/>
  <c r="AA15" i="1"/>
  <c r="AA11"/>
  <c r="W15"/>
  <c r="AA13"/>
  <c r="W39"/>
  <c r="AA39"/>
  <c r="W40"/>
  <c r="AA40"/>
  <c r="G43"/>
  <c r="AA29"/>
  <c r="AA32"/>
  <c r="AA34"/>
  <c r="AA35"/>
  <c r="AA27"/>
  <c r="AA28"/>
  <c r="AA25"/>
  <c r="AA21"/>
  <c r="J29"/>
  <c r="C43"/>
  <c r="E43"/>
  <c r="F43"/>
  <c r="H43"/>
  <c r="J43"/>
  <c r="K43"/>
  <c r="L43"/>
  <c r="O43"/>
  <c r="Q43"/>
  <c r="W43"/>
  <c r="Y43"/>
  <c r="Z43"/>
  <c r="AA43"/>
  <c r="AC43"/>
  <c r="AE43"/>
  <c r="D43"/>
  <c r="AE39"/>
  <c r="AE32"/>
  <c r="AE27"/>
  <c r="AE34"/>
  <c r="AE28"/>
  <c r="AE21"/>
  <c r="AE12"/>
  <c r="J25" l="1"/>
  <c r="J28"/>
  <c r="J26"/>
  <c r="J24"/>
  <c r="J27"/>
  <c r="J13"/>
  <c r="J11"/>
  <c r="J12"/>
  <c r="J21"/>
  <c r="J22"/>
  <c r="J39"/>
  <c r="J40"/>
  <c r="J36"/>
  <c r="J34" l="1"/>
  <c r="J37"/>
  <c r="J35"/>
  <c r="J32"/>
  <c r="J31"/>
  <c r="D26"/>
  <c r="D13"/>
  <c r="D39"/>
  <c r="D27"/>
  <c r="D22"/>
  <c r="D18"/>
  <c r="D31"/>
  <c r="D19"/>
  <c r="D28"/>
  <c r="D15"/>
  <c r="D11"/>
  <c r="D40"/>
  <c r="D25"/>
  <c r="D12"/>
  <c r="D36"/>
  <c r="D34"/>
  <c r="D35"/>
  <c r="D17"/>
  <c r="D32"/>
  <c r="C27" l="1"/>
  <c r="C25"/>
  <c r="C24"/>
  <c r="C28"/>
  <c r="C26"/>
  <c r="C17"/>
  <c r="C19"/>
  <c r="C22"/>
  <c r="C21"/>
  <c r="C18"/>
  <c r="C32"/>
  <c r="C15"/>
  <c r="C37"/>
  <c r="C36"/>
  <c r="C11"/>
  <c r="C39"/>
  <c r="C31"/>
  <c r="C35"/>
  <c r="C12"/>
  <c r="C13"/>
  <c r="C34"/>
</calcChain>
</file>

<file path=xl/sharedStrings.xml><?xml version="1.0" encoding="utf-8"?>
<sst xmlns="http://schemas.openxmlformats.org/spreadsheetml/2006/main" count="305" uniqueCount="83">
  <si>
    <t>Categoría / Posición</t>
  </si>
  <si>
    <t>Etapa 1</t>
  </si>
  <si>
    <t>Etapa 2</t>
  </si>
  <si>
    <t>Etapa 3</t>
  </si>
  <si>
    <t>Etapa 4</t>
  </si>
  <si>
    <t>Etapa 5</t>
  </si>
  <si>
    <t>Etapa 6</t>
  </si>
  <si>
    <t>Etapa 7</t>
  </si>
  <si>
    <t>Etapa 9</t>
  </si>
  <si>
    <t>Número</t>
  </si>
  <si>
    <t>Piloto</t>
  </si>
  <si>
    <t>Copiloto</t>
  </si>
  <si>
    <t>Categoría</t>
  </si>
  <si>
    <t>Tiempo final</t>
  </si>
  <si>
    <t>Diferencia final</t>
  </si>
  <si>
    <t>Diferencia parcial</t>
  </si>
  <si>
    <t>Jancko Amaya - Santiago de Huata</t>
  </si>
  <si>
    <t>DNS</t>
  </si>
  <si>
    <t>Rolando Castrillo</t>
  </si>
  <si>
    <t>Miguel Corpus</t>
  </si>
  <si>
    <t>penalizado</t>
  </si>
  <si>
    <t>modalidad ruta</t>
  </si>
  <si>
    <t>Pablo Aviles</t>
  </si>
  <si>
    <t>R2B</t>
  </si>
  <si>
    <t>Jhonny Mamani</t>
  </si>
  <si>
    <t>Pedro Lagrava</t>
  </si>
  <si>
    <t>DNF</t>
  </si>
  <si>
    <t>-</t>
  </si>
  <si>
    <t>cuenta</t>
  </si>
  <si>
    <t>UTV</t>
  </si>
  <si>
    <t>Posición general</t>
  </si>
  <si>
    <t>Pos por categoría general</t>
  </si>
  <si>
    <t>Carrera de automovilismo Vuelta a Viacha de automovilismo</t>
  </si>
  <si>
    <t xml:space="preserve">1ra fecha 2019, </t>
  </si>
  <si>
    <t>Viacha - Viacha</t>
  </si>
  <si>
    <t>Resultados por etapas.</t>
  </si>
  <si>
    <t>Clasificación</t>
  </si>
  <si>
    <t>Circuito Viacha</t>
  </si>
  <si>
    <t>R2N</t>
  </si>
  <si>
    <t>Car Cross</t>
  </si>
  <si>
    <t>R2N-N</t>
  </si>
  <si>
    <t>R2N-D</t>
  </si>
  <si>
    <t>Daniel Fernandez</t>
  </si>
  <si>
    <t>Severo Corpus</t>
  </si>
  <si>
    <t>R1B</t>
  </si>
  <si>
    <t>Beto Ajata</t>
  </si>
  <si>
    <t>Alberto Tola</t>
  </si>
  <si>
    <t>8V</t>
  </si>
  <si>
    <t>Daniel Uria</t>
  </si>
  <si>
    <t>---</t>
  </si>
  <si>
    <t>Fernando Cardenas</t>
  </si>
  <si>
    <t>Steve N. Canqui Bellot</t>
  </si>
  <si>
    <t>Santiago Corpus</t>
  </si>
  <si>
    <t>Antonio Perez</t>
  </si>
  <si>
    <t>David Bautista</t>
  </si>
  <si>
    <t>Carlos Vaqueda</t>
  </si>
  <si>
    <t>Andres Otazo</t>
  </si>
  <si>
    <t>Maribel Humerez Porco</t>
  </si>
  <si>
    <t>Gary Ajata</t>
  </si>
  <si>
    <t>Oscar Apaza</t>
  </si>
  <si>
    <t>Partidas: Abad Tambo</t>
  </si>
  <si>
    <t>Control meta: Cristian Conitzer</t>
  </si>
  <si>
    <t>Dario Lora</t>
  </si>
  <si>
    <t>Sergio Burgoa</t>
  </si>
  <si>
    <t>Sergio Arroyo</t>
  </si>
  <si>
    <t>Sergio Carazas</t>
  </si>
  <si>
    <t>Miguel Carazas</t>
  </si>
  <si>
    <t>Posicion</t>
  </si>
  <si>
    <t>Roger Aliaga</t>
  </si>
  <si>
    <t>Ali Junior</t>
  </si>
  <si>
    <t>Jose Miguel Romero</t>
  </si>
  <si>
    <t>Jorge Rodriguez</t>
  </si>
  <si>
    <t>Marcelo Corpus</t>
  </si>
  <si>
    <t>Viacha -</t>
  </si>
  <si>
    <t>Horarios de primera partida. 8:30</t>
  </si>
  <si>
    <t>Hora llegada</t>
  </si>
  <si>
    <t>Diferencia</t>
  </si>
  <si>
    <t>Tiempo carrera</t>
  </si>
  <si>
    <t>Diferencia restar</t>
  </si>
  <si>
    <t>Posición</t>
  </si>
  <si>
    <t>Orden para final</t>
  </si>
  <si>
    <t>Partidas: Abad Tambo, Guy</t>
  </si>
  <si>
    <t>Control meta: Cristian Conitzer, Marisol Ayaviri, Toyotita.</t>
  </si>
</sst>
</file>

<file path=xl/styles.xml><?xml version="1.0" encoding="utf-8"?>
<styleSheet xmlns="http://schemas.openxmlformats.org/spreadsheetml/2006/main">
  <numFmts count="2">
    <numFmt numFmtId="164" formatCode="m:ss.00"/>
    <numFmt numFmtId="165" formatCode="h:mm:ss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64" fontId="0" fillId="0" borderId="0" xfId="0" applyNumberFormat="1" applyBorder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Border="1"/>
    <xf numFmtId="0" fontId="0" fillId="0" borderId="2" xfId="0" applyBorder="1"/>
    <xf numFmtId="164" fontId="0" fillId="0" borderId="2" xfId="0" applyNumberFormat="1" applyBorder="1"/>
    <xf numFmtId="164" fontId="0" fillId="0" borderId="2" xfId="0" applyNumberFormat="1" applyFont="1" applyBorder="1"/>
    <xf numFmtId="164" fontId="0" fillId="0" borderId="2" xfId="0" applyNumberFormat="1" applyBorder="1" applyProtection="1">
      <protection locked="0"/>
    </xf>
    <xf numFmtId="164" fontId="0" fillId="0" borderId="2" xfId="0" applyNumberFormat="1" applyBorder="1" applyAlignment="1"/>
    <xf numFmtId="164" fontId="0" fillId="0" borderId="4" xfId="0" applyNumberFormat="1" applyBorder="1"/>
    <xf numFmtId="164" fontId="0" fillId="0" borderId="5" xfId="0" applyNumberFormat="1" applyBorder="1" applyProtection="1">
      <protection locked="0"/>
    </xf>
    <xf numFmtId="164" fontId="0" fillId="0" borderId="5" xfId="0" applyNumberFormat="1" applyBorder="1"/>
    <xf numFmtId="164" fontId="0" fillId="0" borderId="5" xfId="0" applyNumberFormat="1" applyBorder="1" applyAlignment="1"/>
    <xf numFmtId="164" fontId="0" fillId="0" borderId="0" xfId="0" applyNumberFormat="1" applyBorder="1" applyProtection="1">
      <protection locked="0"/>
    </xf>
    <xf numFmtId="164" fontId="0" fillId="0" borderId="0" xfId="0" applyNumberFormat="1" applyBorder="1" applyAlignment="1"/>
    <xf numFmtId="164" fontId="0" fillId="0" borderId="0" xfId="0" applyNumberFormat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5" fontId="0" fillId="0" borderId="2" xfId="0" applyNumberFormat="1" applyBorder="1" applyProtection="1">
      <protection locked="0"/>
    </xf>
    <xf numFmtId="0" fontId="0" fillId="0" borderId="5" xfId="0" applyBorder="1"/>
    <xf numFmtId="0" fontId="1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 applyBorder="1" applyProtection="1">
      <protection locked="0"/>
    </xf>
    <xf numFmtId="0" fontId="1" fillId="0" borderId="0" xfId="0" applyFont="1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164" fontId="1" fillId="0" borderId="8" xfId="0" applyNumberFormat="1" applyFont="1" applyBorder="1" applyAlignment="1">
      <alignment wrapText="1"/>
    </xf>
    <xf numFmtId="0" fontId="1" fillId="0" borderId="8" xfId="0" applyFont="1" applyBorder="1" applyAlignment="1" applyProtection="1">
      <alignment wrapText="1"/>
      <protection locked="0"/>
    </xf>
    <xf numFmtId="164" fontId="1" fillId="0" borderId="0" xfId="0" applyNumberFormat="1" applyFont="1" applyBorder="1"/>
    <xf numFmtId="165" fontId="1" fillId="0" borderId="2" xfId="0" applyNumberFormat="1" applyFont="1" applyBorder="1"/>
    <xf numFmtId="165" fontId="1" fillId="0" borderId="0" xfId="0" applyNumberFormat="1" applyFont="1" applyBorder="1"/>
    <xf numFmtId="165" fontId="1" fillId="0" borderId="2" xfId="0" applyNumberFormat="1" applyFont="1" applyFill="1" applyBorder="1"/>
    <xf numFmtId="165" fontId="4" fillId="0" borderId="0" xfId="0" applyNumberFormat="1" applyFont="1" applyFill="1" applyBorder="1"/>
    <xf numFmtId="164" fontId="0" fillId="0" borderId="0" xfId="0" applyNumberFormat="1" applyAlignment="1"/>
    <xf numFmtId="0" fontId="0" fillId="0" borderId="0" xfId="0" applyAlignment="1"/>
    <xf numFmtId="164" fontId="0" fillId="0" borderId="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0" xfId="0" applyBorder="1" applyProtection="1">
      <protection locked="0"/>
    </xf>
    <xf numFmtId="164" fontId="0" fillId="0" borderId="0" xfId="0" applyNumberFormat="1" applyFont="1" applyBorder="1"/>
    <xf numFmtId="164" fontId="0" fillId="0" borderId="0" xfId="0" applyNumberFormat="1" applyFont="1"/>
    <xf numFmtId="164" fontId="1" fillId="0" borderId="2" xfId="0" applyNumberFormat="1" applyFont="1" applyBorder="1"/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14" fontId="5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14" fontId="2" fillId="0" borderId="0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6" fillId="0" borderId="2" xfId="0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0" fillId="0" borderId="0" xfId="0" applyAlignment="1" applyProtection="1">
      <protection locked="0"/>
    </xf>
    <xf numFmtId="165" fontId="0" fillId="0" borderId="2" xfId="0" applyNumberForma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164" fontId="1" fillId="0" borderId="8" xfId="0" applyNumberFormat="1" applyFont="1" applyBorder="1" applyAlignment="1" applyProtection="1">
      <alignment wrapText="1"/>
      <protection locked="0"/>
    </xf>
    <xf numFmtId="164" fontId="0" fillId="0" borderId="6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0" xfId="0" applyNumberFormat="1" applyProtection="1">
      <protection locked="0"/>
    </xf>
    <xf numFmtId="0" fontId="1" fillId="0" borderId="0" xfId="0" applyNumberFormat="1" applyFont="1" applyProtection="1">
      <protection locked="0"/>
    </xf>
    <xf numFmtId="0" fontId="1" fillId="0" borderId="8" xfId="0" applyNumberFormat="1" applyFont="1" applyBorder="1" applyAlignment="1" applyProtection="1">
      <alignment wrapText="1"/>
      <protection locked="0"/>
    </xf>
    <xf numFmtId="0" fontId="0" fillId="0" borderId="0" xfId="0" applyNumberFormat="1" applyBorder="1" applyProtection="1">
      <protection locked="0"/>
    </xf>
    <xf numFmtId="0" fontId="0" fillId="0" borderId="4" xfId="0" applyNumberFormat="1" applyBorder="1" applyProtection="1">
      <protection locked="0"/>
    </xf>
    <xf numFmtId="0" fontId="0" fillId="0" borderId="5" xfId="0" applyNumberFormat="1" applyBorder="1" applyProtection="1">
      <protection locked="0"/>
    </xf>
    <xf numFmtId="0" fontId="0" fillId="0" borderId="4" xfId="0" applyNumberFormat="1" applyFont="1" applyBorder="1" applyProtection="1">
      <protection locked="0"/>
    </xf>
    <xf numFmtId="0" fontId="1" fillId="0" borderId="7" xfId="0" applyNumberFormat="1" applyFont="1" applyBorder="1" applyAlignment="1" applyProtection="1">
      <alignment vertical="center" wrapText="1"/>
      <protection locked="0"/>
    </xf>
    <xf numFmtId="0" fontId="0" fillId="0" borderId="2" xfId="0" quotePrefix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20" fontId="0" fillId="0" borderId="0" xfId="0" applyNumberFormat="1"/>
    <xf numFmtId="0" fontId="0" fillId="0" borderId="0" xfId="0" applyNumberFormat="1"/>
    <xf numFmtId="0" fontId="0" fillId="0" borderId="6" xfId="0" applyNumberFormat="1" applyBorder="1" applyProtection="1">
      <protection locked="0"/>
    </xf>
    <xf numFmtId="0" fontId="0" fillId="0" borderId="2" xfId="0" applyNumberFormat="1" applyBorder="1" applyProtection="1">
      <protection locked="0"/>
    </xf>
    <xf numFmtId="164" fontId="1" fillId="0" borderId="9" xfId="0" applyNumberFormat="1" applyFont="1" applyBorder="1" applyProtection="1">
      <protection locked="0"/>
    </xf>
    <xf numFmtId="164" fontId="1" fillId="0" borderId="10" xfId="0" applyNumberFormat="1" applyFont="1" applyBorder="1" applyProtection="1">
      <protection locked="0"/>
    </xf>
    <xf numFmtId="0" fontId="1" fillId="0" borderId="10" xfId="0" applyFont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164" fontId="1" fillId="0" borderId="7" xfId="0" applyNumberFormat="1" applyFont="1" applyBorder="1" applyAlignment="1" applyProtection="1">
      <alignment vertical="center" wrapText="1"/>
      <protection locked="0"/>
    </xf>
    <xf numFmtId="165" fontId="0" fillId="2" borderId="2" xfId="0" applyNumberFormat="1" applyFill="1" applyBorder="1" applyProtection="1">
      <protection locked="0"/>
    </xf>
    <xf numFmtId="165" fontId="7" fillId="0" borderId="2" xfId="0" applyNumberFormat="1" applyFont="1" applyBorder="1"/>
    <xf numFmtId="164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workbookViewId="0">
      <selection activeCell="D12" sqref="D12"/>
    </sheetView>
  </sheetViews>
  <sheetFormatPr baseColWidth="10" defaultRowHeight="15"/>
  <cols>
    <col min="6" max="6" width="13" customWidth="1"/>
    <col min="7" max="7" width="10.140625" style="91" bestFit="1" customWidth="1"/>
    <col min="8" max="8" width="18.85546875" customWidth="1"/>
  </cols>
  <sheetData>
    <row r="1" spans="1:9">
      <c r="B1" s="46" t="s">
        <v>32</v>
      </c>
      <c r="C1" s="47"/>
      <c r="D1" s="47"/>
      <c r="E1" s="18"/>
      <c r="F1" s="30"/>
      <c r="G1" s="83"/>
      <c r="H1" s="18"/>
    </row>
    <row r="2" spans="1:9">
      <c r="B2" s="46" t="s">
        <v>21</v>
      </c>
      <c r="C2" s="47"/>
      <c r="D2" s="47"/>
      <c r="E2" s="18"/>
      <c r="F2" s="30"/>
      <c r="G2" s="83"/>
      <c r="H2" s="18"/>
    </row>
    <row r="3" spans="1:9">
      <c r="B3" s="46" t="s">
        <v>33</v>
      </c>
      <c r="C3" s="47"/>
      <c r="D3" s="47"/>
      <c r="E3" s="18"/>
      <c r="F3" s="30"/>
      <c r="G3" s="83"/>
      <c r="H3" s="18"/>
    </row>
    <row r="4" spans="1:9">
      <c r="B4" s="49"/>
      <c r="C4" s="49"/>
      <c r="D4" s="50">
        <v>43541</v>
      </c>
      <c r="E4" s="18"/>
      <c r="F4" s="30"/>
      <c r="G4" s="83"/>
      <c r="H4" s="18"/>
    </row>
    <row r="5" spans="1:9">
      <c r="B5" s="46" t="s">
        <v>73</v>
      </c>
      <c r="C5" s="47"/>
      <c r="D5" s="47"/>
      <c r="E5" s="18"/>
      <c r="F5" s="30"/>
      <c r="G5" s="83"/>
      <c r="H5" s="18"/>
    </row>
    <row r="6" spans="1:9">
      <c r="B6" s="46" t="s">
        <v>74</v>
      </c>
      <c r="C6" s="47"/>
      <c r="D6" s="47"/>
      <c r="E6" s="18"/>
      <c r="F6" s="30"/>
      <c r="G6" s="83"/>
      <c r="H6" s="18"/>
    </row>
    <row r="7" spans="1:9" ht="15.75" thickBot="1">
      <c r="B7" s="52" t="s">
        <v>0</v>
      </c>
      <c r="C7" s="52"/>
      <c r="D7" s="52"/>
      <c r="E7" s="25"/>
      <c r="F7" s="3"/>
      <c r="G7" s="81"/>
      <c r="H7" s="25" t="s">
        <v>36</v>
      </c>
    </row>
    <row r="8" spans="1:9" ht="30.75" thickBot="1">
      <c r="B8" s="54" t="s">
        <v>9</v>
      </c>
      <c r="C8" s="29" t="s">
        <v>10</v>
      </c>
      <c r="D8" s="29" t="s">
        <v>11</v>
      </c>
      <c r="E8" s="29" t="s">
        <v>12</v>
      </c>
      <c r="F8" s="28" t="s">
        <v>75</v>
      </c>
      <c r="G8" s="82" t="s">
        <v>78</v>
      </c>
      <c r="H8" s="29" t="s">
        <v>77</v>
      </c>
      <c r="I8" s="29" t="s">
        <v>67</v>
      </c>
    </row>
    <row r="9" spans="1:9">
      <c r="B9" s="57"/>
      <c r="C9" s="19"/>
      <c r="D9" s="19"/>
      <c r="E9" s="15"/>
      <c r="F9" s="30"/>
      <c r="G9" s="92"/>
      <c r="H9" s="37"/>
    </row>
    <row r="10" spans="1:9" ht="24.95" customHeight="1">
      <c r="A10" s="90">
        <v>0.35416666666666669</v>
      </c>
      <c r="B10" s="60">
        <v>108</v>
      </c>
      <c r="C10" s="61" t="s">
        <v>22</v>
      </c>
      <c r="D10" s="61"/>
      <c r="E10" s="9" t="s">
        <v>38</v>
      </c>
      <c r="F10" s="31"/>
      <c r="G10" s="93">
        <v>0</v>
      </c>
      <c r="H10" s="9"/>
      <c r="I10" s="6"/>
    </row>
    <row r="11" spans="1:9" ht="24.95" customHeight="1">
      <c r="A11" s="90">
        <v>0.35555555555555557</v>
      </c>
      <c r="B11" s="60">
        <v>52</v>
      </c>
      <c r="C11" s="61" t="s">
        <v>19</v>
      </c>
      <c r="D11" s="61"/>
      <c r="E11" s="9" t="s">
        <v>38</v>
      </c>
      <c r="F11" s="31"/>
      <c r="G11" s="93">
        <v>2</v>
      </c>
      <c r="H11" s="9"/>
      <c r="I11" s="6"/>
    </row>
    <row r="12" spans="1:9" ht="24.95" customHeight="1">
      <c r="A12" s="90">
        <v>0.35694444444444445</v>
      </c>
      <c r="B12" s="60">
        <v>44</v>
      </c>
      <c r="C12" s="61" t="s">
        <v>69</v>
      </c>
      <c r="D12" s="61"/>
      <c r="E12" s="9" t="s">
        <v>38</v>
      </c>
      <c r="F12" s="31"/>
      <c r="G12" s="93">
        <v>4</v>
      </c>
      <c r="H12" s="9"/>
      <c r="I12" s="6"/>
    </row>
    <row r="13" spans="1:9" ht="24.95" customHeight="1">
      <c r="B13" s="60"/>
      <c r="C13" s="61"/>
      <c r="D13" s="61"/>
      <c r="E13" s="9"/>
      <c r="F13" s="31"/>
      <c r="G13" s="93"/>
      <c r="H13" s="9"/>
      <c r="I13" s="6"/>
    </row>
    <row r="14" spans="1:9" ht="24.95" customHeight="1">
      <c r="A14" s="90">
        <v>0.35902777777777778</v>
      </c>
      <c r="B14" s="60">
        <v>710</v>
      </c>
      <c r="C14" s="61" t="s">
        <v>48</v>
      </c>
      <c r="D14" s="88" t="s">
        <v>49</v>
      </c>
      <c r="E14" s="9" t="s">
        <v>39</v>
      </c>
      <c r="F14" s="31"/>
      <c r="G14" s="93">
        <v>7</v>
      </c>
      <c r="H14" s="9"/>
      <c r="I14" s="6"/>
    </row>
    <row r="15" spans="1:9" ht="24.95" customHeight="1">
      <c r="B15" s="60"/>
      <c r="C15" s="61"/>
      <c r="D15" s="61"/>
      <c r="E15" s="9"/>
      <c r="F15" s="31"/>
      <c r="G15" s="93"/>
      <c r="H15" s="9"/>
      <c r="I15" s="6"/>
    </row>
    <row r="16" spans="1:9" ht="24.95" customHeight="1">
      <c r="A16" s="90">
        <v>0.3611111111111111</v>
      </c>
      <c r="B16" s="60">
        <v>713</v>
      </c>
      <c r="C16" s="61" t="s">
        <v>68</v>
      </c>
      <c r="D16" s="61" t="s">
        <v>50</v>
      </c>
      <c r="E16" s="9" t="s">
        <v>29</v>
      </c>
      <c r="F16" s="31"/>
      <c r="G16" s="93">
        <v>10</v>
      </c>
      <c r="H16" s="9"/>
      <c r="I16" s="6"/>
    </row>
    <row r="17" spans="1:9" ht="24.95" customHeight="1">
      <c r="A17" s="90">
        <v>0.36249999999999999</v>
      </c>
      <c r="B17" s="60">
        <v>711</v>
      </c>
      <c r="C17" s="61" t="s">
        <v>62</v>
      </c>
      <c r="D17" s="61"/>
      <c r="E17" s="9" t="s">
        <v>29</v>
      </c>
      <c r="F17" s="31"/>
      <c r="G17" s="93">
        <v>12</v>
      </c>
      <c r="H17" s="9"/>
      <c r="I17" s="6"/>
    </row>
    <row r="18" spans="1:9" ht="24.95" customHeight="1">
      <c r="A18" s="90">
        <v>0.36388888888888887</v>
      </c>
      <c r="B18" s="60">
        <v>714</v>
      </c>
      <c r="C18" s="61" t="s">
        <v>63</v>
      </c>
      <c r="D18" s="61"/>
      <c r="E18" s="9" t="s">
        <v>29</v>
      </c>
      <c r="F18" s="31"/>
      <c r="G18" s="93">
        <v>14</v>
      </c>
      <c r="H18" s="9"/>
      <c r="I18" s="6"/>
    </row>
    <row r="19" spans="1:9" ht="24.95" customHeight="1">
      <c r="B19" s="60"/>
      <c r="C19" s="61"/>
      <c r="D19" s="61"/>
      <c r="E19" s="9"/>
      <c r="F19" s="31"/>
      <c r="G19" s="93"/>
      <c r="H19" s="9"/>
      <c r="I19" s="6"/>
    </row>
    <row r="20" spans="1:9" ht="24.95" customHeight="1">
      <c r="A20" s="90">
        <v>0.3659722222222222</v>
      </c>
      <c r="B20" s="60">
        <v>135</v>
      </c>
      <c r="C20" s="61" t="s">
        <v>24</v>
      </c>
      <c r="D20" s="61" t="s">
        <v>51</v>
      </c>
      <c r="E20" s="9" t="s">
        <v>40</v>
      </c>
      <c r="F20" s="31"/>
      <c r="G20" s="93">
        <v>17</v>
      </c>
      <c r="H20" s="9"/>
      <c r="I20" s="6"/>
    </row>
    <row r="21" spans="1:9" ht="24.95" customHeight="1">
      <c r="A21" s="90">
        <v>0.36736111111111108</v>
      </c>
      <c r="B21" s="60"/>
      <c r="C21" s="61" t="s">
        <v>18</v>
      </c>
      <c r="D21" s="61"/>
      <c r="E21" s="9" t="s">
        <v>40</v>
      </c>
      <c r="F21" s="31"/>
      <c r="G21" s="93">
        <v>19</v>
      </c>
      <c r="H21" s="9"/>
      <c r="I21" s="6"/>
    </row>
    <row r="22" spans="1:9" ht="24.95" customHeight="1">
      <c r="B22" s="60"/>
      <c r="C22" s="61"/>
      <c r="D22" s="61"/>
      <c r="E22" s="9"/>
      <c r="F22" s="31"/>
      <c r="G22" s="93"/>
      <c r="H22" s="9"/>
      <c r="I22" s="6"/>
    </row>
    <row r="23" spans="1:9" ht="24.95" customHeight="1">
      <c r="A23" s="90">
        <v>0.36944444444444446</v>
      </c>
      <c r="B23" s="60">
        <v>139</v>
      </c>
      <c r="C23" s="61" t="s">
        <v>65</v>
      </c>
      <c r="D23" s="61"/>
      <c r="E23" s="9" t="s">
        <v>41</v>
      </c>
      <c r="F23" s="31"/>
      <c r="G23" s="93">
        <v>22</v>
      </c>
      <c r="H23" s="9"/>
      <c r="I23" s="6"/>
    </row>
    <row r="24" spans="1:9" ht="24.95" customHeight="1">
      <c r="A24" s="90">
        <v>0.37083333333333335</v>
      </c>
      <c r="B24" s="60">
        <v>144</v>
      </c>
      <c r="C24" s="61" t="s">
        <v>66</v>
      </c>
      <c r="D24" s="61"/>
      <c r="E24" s="9" t="s">
        <v>41</v>
      </c>
      <c r="F24" s="31"/>
      <c r="G24" s="93">
        <v>24</v>
      </c>
      <c r="H24" s="9"/>
      <c r="I24" s="6"/>
    </row>
    <row r="25" spans="1:9" ht="24.95" customHeight="1">
      <c r="A25" s="90">
        <v>0.37222222222222223</v>
      </c>
      <c r="B25" s="60">
        <v>114</v>
      </c>
      <c r="C25" s="61" t="s">
        <v>42</v>
      </c>
      <c r="D25" s="61"/>
      <c r="E25" s="9" t="s">
        <v>41</v>
      </c>
      <c r="F25" s="31"/>
      <c r="G25" s="93">
        <v>26</v>
      </c>
      <c r="H25" s="9"/>
      <c r="I25" s="6"/>
    </row>
    <row r="26" spans="1:9" ht="24.95" customHeight="1">
      <c r="A26" s="90">
        <v>0.37361111111111112</v>
      </c>
      <c r="B26" s="60">
        <v>145</v>
      </c>
      <c r="C26" s="89" t="s">
        <v>70</v>
      </c>
      <c r="D26" s="61" t="s">
        <v>59</v>
      </c>
      <c r="E26" s="9" t="s">
        <v>41</v>
      </c>
      <c r="F26" s="31"/>
      <c r="G26" s="93">
        <v>28</v>
      </c>
      <c r="H26" s="9"/>
      <c r="I26" s="6"/>
    </row>
    <row r="27" spans="1:9" ht="24.95" customHeight="1">
      <c r="A27" s="90">
        <v>0.375</v>
      </c>
      <c r="B27" s="60">
        <v>106</v>
      </c>
      <c r="C27" s="61" t="s">
        <v>43</v>
      </c>
      <c r="D27" s="61"/>
      <c r="E27" s="9" t="s">
        <v>41</v>
      </c>
      <c r="F27" s="31"/>
      <c r="G27" s="93">
        <v>30</v>
      </c>
      <c r="H27" s="9"/>
      <c r="I27" s="6"/>
    </row>
    <row r="28" spans="1:9" ht="24.95" customHeight="1">
      <c r="A28" s="90">
        <v>0.37638888888888888</v>
      </c>
      <c r="B28" s="60"/>
      <c r="C28" s="61" t="s">
        <v>71</v>
      </c>
      <c r="D28" s="61"/>
      <c r="E28" s="79" t="s">
        <v>41</v>
      </c>
      <c r="F28" s="31"/>
      <c r="G28" s="93">
        <v>32</v>
      </c>
      <c r="H28" s="9"/>
      <c r="I28" s="6"/>
    </row>
    <row r="29" spans="1:9" ht="24.95" customHeight="1">
      <c r="B29" s="60"/>
      <c r="C29" s="61"/>
      <c r="D29" s="61"/>
      <c r="E29" s="9"/>
      <c r="F29" s="31"/>
      <c r="G29" s="93"/>
      <c r="H29" s="9"/>
      <c r="I29" s="6"/>
    </row>
    <row r="30" spans="1:9" ht="24.95" customHeight="1">
      <c r="A30" s="90">
        <v>0.37847222222222227</v>
      </c>
      <c r="B30" s="60">
        <v>632</v>
      </c>
      <c r="C30" s="61" t="s">
        <v>72</v>
      </c>
      <c r="D30" s="61" t="s">
        <v>52</v>
      </c>
      <c r="E30" s="79" t="s">
        <v>23</v>
      </c>
      <c r="F30" s="31"/>
      <c r="G30" s="93">
        <v>35</v>
      </c>
      <c r="H30" s="9"/>
      <c r="I30" s="6"/>
    </row>
    <row r="31" spans="1:9" ht="24.95" customHeight="1">
      <c r="A31" s="90">
        <v>0.37986111111111115</v>
      </c>
      <c r="B31" s="60">
        <v>454</v>
      </c>
      <c r="C31" s="61" t="s">
        <v>25</v>
      </c>
      <c r="D31" s="61"/>
      <c r="E31" s="9" t="s">
        <v>23</v>
      </c>
      <c r="F31" s="33"/>
      <c r="G31" s="93">
        <v>37</v>
      </c>
      <c r="H31" s="9"/>
      <c r="I31" s="6"/>
    </row>
    <row r="32" spans="1:9" ht="24.95" customHeight="1">
      <c r="B32" s="60"/>
      <c r="C32" s="61"/>
      <c r="D32" s="61"/>
      <c r="E32" s="9"/>
      <c r="F32" s="31"/>
      <c r="G32" s="93"/>
      <c r="H32" s="9"/>
      <c r="I32" s="6"/>
    </row>
    <row r="33" spans="1:9" ht="24.95" customHeight="1">
      <c r="A33" s="90">
        <v>0.38194444444444442</v>
      </c>
      <c r="B33" s="60">
        <v>350</v>
      </c>
      <c r="C33" s="61" t="s">
        <v>64</v>
      </c>
      <c r="D33" s="61"/>
      <c r="E33" s="79" t="s">
        <v>44</v>
      </c>
      <c r="F33" s="31"/>
      <c r="G33" s="93">
        <v>40</v>
      </c>
      <c r="H33" s="9"/>
      <c r="I33" s="6"/>
    </row>
    <row r="34" spans="1:9" ht="24.95" customHeight="1">
      <c r="A34" s="90">
        <v>0.3833333333333333</v>
      </c>
      <c r="B34" s="60">
        <v>269</v>
      </c>
      <c r="C34" s="65" t="s">
        <v>45</v>
      </c>
      <c r="D34" s="65" t="s">
        <v>58</v>
      </c>
      <c r="E34" s="65" t="s">
        <v>44</v>
      </c>
      <c r="F34" s="33"/>
      <c r="G34" s="93">
        <v>42</v>
      </c>
      <c r="H34" s="9"/>
      <c r="I34" s="6"/>
    </row>
    <row r="35" spans="1:9" ht="24.95" customHeight="1">
      <c r="A35" s="90">
        <v>0.38472222222222219</v>
      </c>
      <c r="B35" s="60"/>
      <c r="C35" s="62" t="s">
        <v>53</v>
      </c>
      <c r="D35" s="62"/>
      <c r="E35" s="9" t="s">
        <v>44</v>
      </c>
      <c r="F35" s="33"/>
      <c r="G35" s="93">
        <v>44</v>
      </c>
      <c r="H35" s="9"/>
      <c r="I35" s="6"/>
    </row>
    <row r="36" spans="1:9" ht="24.95" customHeight="1">
      <c r="A36" s="90">
        <v>0.38611111111111113</v>
      </c>
      <c r="B36" s="60">
        <v>272</v>
      </c>
      <c r="C36" s="62" t="s">
        <v>54</v>
      </c>
      <c r="D36" s="62" t="s">
        <v>55</v>
      </c>
      <c r="E36" s="9" t="s">
        <v>44</v>
      </c>
      <c r="F36" s="31"/>
      <c r="G36" s="93">
        <v>46</v>
      </c>
      <c r="H36" s="9"/>
      <c r="I36" s="6"/>
    </row>
    <row r="37" spans="1:9" ht="24.95" customHeight="1">
      <c r="B37" s="66"/>
      <c r="C37" s="62"/>
      <c r="D37" s="62"/>
      <c r="E37" s="9"/>
      <c r="F37" s="31"/>
      <c r="G37" s="93"/>
      <c r="H37" s="62"/>
      <c r="I37" s="6"/>
    </row>
    <row r="38" spans="1:9" ht="24.95" customHeight="1">
      <c r="A38" s="90">
        <v>0.38819444444444445</v>
      </c>
      <c r="B38" s="60">
        <v>762</v>
      </c>
      <c r="C38" s="62" t="s">
        <v>46</v>
      </c>
      <c r="D38" s="62"/>
      <c r="E38" s="79" t="s">
        <v>47</v>
      </c>
      <c r="F38" s="31"/>
      <c r="G38" s="93">
        <v>49</v>
      </c>
      <c r="H38" s="9"/>
      <c r="I38" s="6"/>
    </row>
    <row r="39" spans="1:9" ht="24.95" customHeight="1">
      <c r="A39" s="90">
        <v>0.38958333333333334</v>
      </c>
      <c r="B39" s="60">
        <v>761</v>
      </c>
      <c r="C39" s="62" t="s">
        <v>56</v>
      </c>
      <c r="D39" s="62" t="s">
        <v>57</v>
      </c>
      <c r="E39" s="9" t="s">
        <v>47</v>
      </c>
      <c r="F39" s="31"/>
      <c r="G39" s="93">
        <v>51</v>
      </c>
      <c r="H39" s="9"/>
      <c r="I39" s="6"/>
    </row>
    <row r="40" spans="1:9">
      <c r="B40" s="69"/>
      <c r="C40" s="70"/>
      <c r="D40" s="70"/>
      <c r="E40" s="15"/>
      <c r="F40" s="34"/>
      <c r="G40" s="92"/>
      <c r="H40" s="37"/>
    </row>
    <row r="41" spans="1:9">
      <c r="B41" s="18"/>
      <c r="C41" s="18"/>
      <c r="D41" s="18"/>
      <c r="E41" s="15"/>
      <c r="F41" s="30"/>
      <c r="G41" s="83"/>
      <c r="H41" s="15"/>
    </row>
    <row r="42" spans="1:9">
      <c r="B42" s="18" t="s">
        <v>60</v>
      </c>
      <c r="C42" s="18"/>
      <c r="D42" s="18"/>
      <c r="E42" s="73"/>
      <c r="F42" s="30"/>
      <c r="G42" s="83"/>
      <c r="H42" s="15"/>
    </row>
    <row r="43" spans="1:9">
      <c r="B43" s="18" t="s">
        <v>61</v>
      </c>
      <c r="C43" s="18"/>
      <c r="D43" s="18"/>
      <c r="E43" s="18"/>
      <c r="F43" s="30"/>
      <c r="G43" s="83"/>
      <c r="H43" s="19"/>
    </row>
    <row r="44" spans="1:9">
      <c r="B44" s="18"/>
      <c r="C44" s="18"/>
      <c r="D44" s="18"/>
      <c r="E44" s="18"/>
      <c r="F44" s="30"/>
      <c r="G44" s="83"/>
      <c r="H44" s="19"/>
    </row>
    <row r="45" spans="1:9">
      <c r="B45" s="74"/>
      <c r="C45" s="18"/>
      <c r="D45" s="18"/>
      <c r="E45" s="15"/>
      <c r="F45" s="32"/>
      <c r="G45" s="83"/>
      <c r="H45" s="15"/>
    </row>
  </sheetData>
  <pageMargins left="0.70866141732283472" right="0.70866141732283472" top="0.74803149606299213" bottom="0.74803149606299213" header="0.31496062992125984" footer="0.31496062992125984"/>
  <pageSetup scale="7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49"/>
  <sheetViews>
    <sheetView topLeftCell="E8" zoomScale="80" zoomScaleNormal="80" workbookViewId="0">
      <selection activeCell="I23" sqref="I23"/>
    </sheetView>
  </sheetViews>
  <sheetFormatPr baseColWidth="10" defaultRowHeight="15.75"/>
  <cols>
    <col min="1" max="1" width="9.7109375" style="18" customWidth="1"/>
    <col min="2" max="2" width="14.42578125" style="18" customWidth="1"/>
    <col min="3" max="3" width="10" style="45" customWidth="1"/>
    <col min="4" max="4" width="8.42578125" style="18" customWidth="1"/>
    <col min="5" max="5" width="10.85546875" style="18" bestFit="1" customWidth="1"/>
    <col min="6" max="6" width="17.28515625" style="18" bestFit="1" customWidth="1"/>
    <col min="7" max="7" width="18.140625" style="18" bestFit="1" customWidth="1"/>
    <col min="8" max="8" width="11.42578125" style="18" customWidth="1"/>
    <col min="9" max="9" width="11.42578125" style="3" customWidth="1"/>
    <col min="10" max="10" width="10.5703125" style="73" customWidth="1"/>
    <col min="11" max="12" width="11.42578125" style="18" hidden="1" customWidth="1"/>
    <col min="13" max="13" width="8.42578125" style="80" hidden="1" customWidth="1"/>
    <col min="14" max="25" width="11.42578125" style="18" customWidth="1"/>
    <col min="26" max="27" width="11.42578125" style="18" hidden="1" customWidth="1"/>
    <col min="28" max="29" width="11.42578125" style="18" customWidth="1"/>
    <col min="30" max="31" width="11.42578125" hidden="1" customWidth="1"/>
  </cols>
  <sheetData>
    <row r="1" spans="1:33">
      <c r="D1" s="46"/>
      <c r="E1" s="46" t="s">
        <v>32</v>
      </c>
      <c r="F1" s="47"/>
      <c r="G1" s="47"/>
      <c r="I1" s="30"/>
      <c r="J1" s="15"/>
    </row>
    <row r="2" spans="1:33">
      <c r="D2" s="46"/>
      <c r="E2" s="46" t="s">
        <v>21</v>
      </c>
      <c r="F2" s="47"/>
      <c r="G2" s="47"/>
      <c r="I2" s="30"/>
      <c r="J2" s="15"/>
    </row>
    <row r="3" spans="1:33">
      <c r="D3" s="46"/>
      <c r="E3" s="46" t="s">
        <v>33</v>
      </c>
      <c r="F3" s="47"/>
      <c r="G3" s="47"/>
      <c r="I3" s="30"/>
      <c r="J3" s="15"/>
    </row>
    <row r="4" spans="1:33">
      <c r="C4" s="48"/>
      <c r="D4" s="49"/>
      <c r="E4" s="49"/>
      <c r="F4" s="49">
        <v>39888</v>
      </c>
      <c r="G4" s="50">
        <v>43541</v>
      </c>
      <c r="I4" s="30"/>
      <c r="J4" s="15"/>
    </row>
    <row r="5" spans="1:33">
      <c r="D5" s="46"/>
      <c r="E5" s="46" t="s">
        <v>34</v>
      </c>
      <c r="F5" s="47"/>
      <c r="G5" s="47"/>
      <c r="I5" s="30"/>
      <c r="J5" s="15"/>
    </row>
    <row r="6" spans="1:33">
      <c r="D6" s="46"/>
      <c r="E6" s="46" t="s">
        <v>35</v>
      </c>
      <c r="F6" s="47"/>
      <c r="G6" s="47"/>
      <c r="I6" s="30"/>
      <c r="J6" s="15"/>
    </row>
    <row r="7" spans="1:33" ht="16.5" thickBot="1">
      <c r="C7" s="51"/>
      <c r="D7" s="52"/>
      <c r="E7" s="52" t="s">
        <v>0</v>
      </c>
      <c r="F7" s="52"/>
      <c r="G7" s="52"/>
      <c r="H7" s="25"/>
      <c r="J7" s="75"/>
      <c r="K7" s="25" t="s">
        <v>36</v>
      </c>
      <c r="L7" s="25"/>
      <c r="M7" s="81"/>
      <c r="N7" s="25" t="s">
        <v>1</v>
      </c>
      <c r="O7" s="25"/>
      <c r="P7" s="25" t="s">
        <v>2</v>
      </c>
      <c r="Q7" s="25"/>
      <c r="R7" s="25" t="s">
        <v>3</v>
      </c>
      <c r="S7" s="25"/>
      <c r="T7" s="25" t="s">
        <v>4</v>
      </c>
      <c r="U7" s="25"/>
      <c r="V7" s="25" t="s">
        <v>5</v>
      </c>
      <c r="W7" s="25"/>
      <c r="X7" s="25" t="s">
        <v>6</v>
      </c>
      <c r="Y7" s="25"/>
      <c r="Z7" s="25" t="s">
        <v>7</v>
      </c>
      <c r="AA7" s="25"/>
      <c r="AB7" s="25" t="s">
        <v>7</v>
      </c>
      <c r="AC7" s="25"/>
      <c r="AD7" s="2" t="s">
        <v>8</v>
      </c>
      <c r="AE7" s="2"/>
      <c r="AF7" s="2"/>
      <c r="AG7" s="2"/>
    </row>
    <row r="8" spans="1:33" ht="60.75" thickBot="1">
      <c r="B8" s="18" t="s">
        <v>28</v>
      </c>
      <c r="C8" s="53" t="s">
        <v>31</v>
      </c>
      <c r="D8" s="29" t="s">
        <v>30</v>
      </c>
      <c r="E8" s="54" t="s">
        <v>9</v>
      </c>
      <c r="F8" s="29" t="s">
        <v>10</v>
      </c>
      <c r="G8" s="29" t="s">
        <v>11</v>
      </c>
      <c r="H8" s="29" t="s">
        <v>12</v>
      </c>
      <c r="I8" s="28" t="s">
        <v>13</v>
      </c>
      <c r="J8" s="76" t="s">
        <v>14</v>
      </c>
      <c r="K8" s="29" t="s">
        <v>37</v>
      </c>
      <c r="L8" s="29" t="s">
        <v>76</v>
      </c>
      <c r="M8" s="82" t="s">
        <v>79</v>
      </c>
      <c r="N8" s="29"/>
      <c r="O8" s="29" t="s">
        <v>15</v>
      </c>
      <c r="P8" s="29"/>
      <c r="Q8" s="29" t="s">
        <v>15</v>
      </c>
      <c r="R8" s="29"/>
      <c r="S8" s="29" t="s">
        <v>15</v>
      </c>
      <c r="T8" s="29"/>
      <c r="U8" s="29" t="s">
        <v>15</v>
      </c>
      <c r="V8" s="29"/>
      <c r="W8" s="29" t="s">
        <v>15</v>
      </c>
      <c r="X8" s="29"/>
      <c r="Y8" s="29" t="s">
        <v>15</v>
      </c>
      <c r="Z8" s="29" t="s">
        <v>16</v>
      </c>
      <c r="AA8" s="29" t="s">
        <v>15</v>
      </c>
      <c r="AB8" s="29"/>
      <c r="AC8" s="29" t="s">
        <v>15</v>
      </c>
      <c r="AD8" s="4"/>
      <c r="AE8" s="4" t="s">
        <v>15</v>
      </c>
    </row>
    <row r="9" spans="1:33">
      <c r="C9" s="55"/>
      <c r="D9" s="56"/>
      <c r="E9" s="57"/>
      <c r="F9" s="19"/>
      <c r="G9" s="19"/>
      <c r="H9" s="15"/>
      <c r="I9" s="30"/>
      <c r="J9" s="77"/>
      <c r="K9" s="37"/>
      <c r="L9" s="15"/>
      <c r="M9" s="83"/>
      <c r="N9" s="37"/>
      <c r="O9" s="15"/>
      <c r="P9" s="37"/>
      <c r="Q9" s="15"/>
      <c r="R9" s="37"/>
      <c r="S9" s="15"/>
      <c r="T9" s="15"/>
      <c r="U9" s="15"/>
      <c r="V9" s="15"/>
      <c r="W9" s="15"/>
      <c r="X9" s="19"/>
      <c r="Y9" s="15"/>
      <c r="Z9" s="19"/>
      <c r="AA9" s="15"/>
      <c r="AB9" s="15"/>
      <c r="AC9" s="15"/>
      <c r="AD9" s="5"/>
      <c r="AE9" s="1"/>
    </row>
    <row r="10" spans="1:33">
      <c r="C10" s="55"/>
      <c r="D10" s="57"/>
      <c r="E10" s="57"/>
      <c r="F10" s="19"/>
      <c r="G10" s="19"/>
      <c r="H10" s="15"/>
      <c r="I10" s="30"/>
      <c r="J10" s="77"/>
      <c r="K10" s="37"/>
      <c r="L10" s="15"/>
      <c r="M10" s="83"/>
      <c r="N10" s="37"/>
      <c r="O10" s="15"/>
      <c r="P10" s="37"/>
      <c r="Q10" s="15"/>
      <c r="R10" s="37"/>
      <c r="S10" s="15"/>
      <c r="T10" s="15"/>
      <c r="U10" s="15"/>
      <c r="V10" s="15"/>
      <c r="W10" s="15"/>
      <c r="X10" s="19"/>
      <c r="Y10" s="15"/>
      <c r="Z10" s="19"/>
      <c r="AA10" s="15"/>
      <c r="AB10" s="15"/>
      <c r="AC10" s="15"/>
      <c r="AD10" s="5"/>
      <c r="AE10" s="1"/>
    </row>
    <row r="11" spans="1:33">
      <c r="A11" s="18">
        <v>2</v>
      </c>
      <c r="B11" s="18">
        <v>1</v>
      </c>
      <c r="C11" s="58">
        <f>RANK(D11,$D$11:$D$13,1)</f>
        <v>2</v>
      </c>
      <c r="D11" s="59">
        <f>RANK(I11,$I$11:$I$40,1)</f>
        <v>3</v>
      </c>
      <c r="E11" s="60">
        <v>108</v>
      </c>
      <c r="F11" s="61" t="s">
        <v>22</v>
      </c>
      <c r="G11" s="61"/>
      <c r="H11" s="9" t="s">
        <v>38</v>
      </c>
      <c r="I11" s="31">
        <f t="shared" ref="I11:I46" si="0">IF(SUM(N11,P11,R11,T11,V11,X11,Z11,AB11,AD11)=0,"",SUM(N11,P11,R11,T11,V11,X11,Z11,AB11,AD11))</f>
        <v>1.2617361111111112E-2</v>
      </c>
      <c r="J11" s="78">
        <f>I11-MIN(I$11:I$13)</f>
        <v>4.4571759259259304E-4</v>
      </c>
      <c r="K11" s="94">
        <v>6.9594907407407409E-4</v>
      </c>
      <c r="L11" s="9">
        <f>K11-MIN(K$11:K$15)</f>
        <v>0</v>
      </c>
      <c r="M11" s="84">
        <f>RANK(K11,$K$11:$K$13,1)</f>
        <v>1</v>
      </c>
      <c r="N11" s="94">
        <v>6.8811342592592596E-3</v>
      </c>
      <c r="O11" s="9">
        <f>N11-MIN(N$11:N$13)</f>
        <v>2.8738425925926066E-4</v>
      </c>
      <c r="P11" s="38">
        <v>5.7362268518518526E-3</v>
      </c>
      <c r="Q11" s="9">
        <f>P11-MIN(P$11:P$13)</f>
        <v>1.5833333333333324E-4</v>
      </c>
      <c r="R11" s="38"/>
      <c r="S11" s="9">
        <f>R11-MIN(R$11:R$11)</f>
        <v>0</v>
      </c>
      <c r="T11" s="20"/>
      <c r="U11" s="9">
        <f>T11-MIN(T11:T21)</f>
        <v>0</v>
      </c>
      <c r="V11" s="9"/>
      <c r="W11" s="9">
        <f>V11-MIN(V$35:V$38)</f>
        <v>0</v>
      </c>
      <c r="X11" s="9"/>
      <c r="Y11" s="9">
        <f>X11-MIN(X$11:X$11)</f>
        <v>0</v>
      </c>
      <c r="Z11" s="9"/>
      <c r="AA11" s="9">
        <f>Z11-MIN(Z$35:Z$38)</f>
        <v>0</v>
      </c>
      <c r="AB11" s="9"/>
      <c r="AC11" s="9">
        <f>AB11-MIN(AB$11:AB$11)</f>
        <v>0</v>
      </c>
      <c r="AD11" s="14"/>
      <c r="AE11" s="8">
        <f>AD11-MIN(AD11:AD21)</f>
        <v>0</v>
      </c>
    </row>
    <row r="12" spans="1:33">
      <c r="B12" s="18">
        <v>2</v>
      </c>
      <c r="C12" s="58">
        <f t="shared" ref="C12:C13" si="1">RANK(D12,$D$11:$D$13,1)</f>
        <v>3</v>
      </c>
      <c r="D12" s="59">
        <f t="shared" ref="D12:D40" si="2">RANK(I12,$I$11:$I$40,1)</f>
        <v>5</v>
      </c>
      <c r="E12" s="60">
        <v>52</v>
      </c>
      <c r="F12" s="61" t="s">
        <v>19</v>
      </c>
      <c r="G12" s="61"/>
      <c r="H12" s="9" t="s">
        <v>38</v>
      </c>
      <c r="I12" s="31">
        <f t="shared" si="0"/>
        <v>1.3134375E-2</v>
      </c>
      <c r="J12" s="78">
        <f>I12-MIN(I$11:I$13)</f>
        <v>9.6273148148148108E-4</v>
      </c>
      <c r="K12" s="94">
        <v>9.2615740740740755E-4</v>
      </c>
      <c r="L12" s="9">
        <f t="shared" ref="L12:L17" si="3">K12-MIN(K$11:K$15)</f>
        <v>2.3020833333333346E-4</v>
      </c>
      <c r="M12" s="84">
        <f>RANK(K12,$K$11:$K$13,1)</f>
        <v>2</v>
      </c>
      <c r="N12" s="94">
        <v>7.0190972222222217E-3</v>
      </c>
      <c r="O12" s="9">
        <f t="shared" ref="O12:Q13" si="4">N12-MIN(N$11:N$13)</f>
        <v>4.2534722222222279E-4</v>
      </c>
      <c r="P12" s="38">
        <v>6.1152777777777776E-3</v>
      </c>
      <c r="Q12" s="9">
        <f t="shared" si="4"/>
        <v>5.3738425925925828E-4</v>
      </c>
      <c r="R12" s="38"/>
      <c r="S12" s="9"/>
      <c r="T12" s="20"/>
      <c r="U12" s="9"/>
      <c r="V12" s="9"/>
      <c r="W12" s="9">
        <f>V12-MIN(V$35:V$38)</f>
        <v>0</v>
      </c>
      <c r="X12" s="9"/>
      <c r="Y12" s="9"/>
      <c r="Z12" s="9"/>
      <c r="AA12" s="9">
        <f>Z12-MIN(Z$35:Z$38)</f>
        <v>0</v>
      </c>
      <c r="AB12" s="9"/>
      <c r="AC12" s="9"/>
      <c r="AD12" s="21"/>
      <c r="AE12" s="7"/>
    </row>
    <row r="13" spans="1:33">
      <c r="B13" s="18">
        <v>3</v>
      </c>
      <c r="C13" s="58">
        <f t="shared" si="1"/>
        <v>1</v>
      </c>
      <c r="D13" s="59">
        <f t="shared" si="2"/>
        <v>2</v>
      </c>
      <c r="E13" s="60">
        <v>44</v>
      </c>
      <c r="F13" s="61" t="s">
        <v>69</v>
      </c>
      <c r="G13" s="61"/>
      <c r="H13" s="9" t="s">
        <v>38</v>
      </c>
      <c r="I13" s="31">
        <f t="shared" si="0"/>
        <v>1.2171643518518519E-2</v>
      </c>
      <c r="J13" s="78">
        <f>I13-MIN(I$11:I$13)</f>
        <v>0</v>
      </c>
      <c r="K13" s="94">
        <v>9.8159722222222225E-4</v>
      </c>
      <c r="L13" s="9">
        <f t="shared" si="3"/>
        <v>2.8564814814814815E-4</v>
      </c>
      <c r="M13" s="84">
        <f>RANK(K13,$K$11:$K$13,1)</f>
        <v>3</v>
      </c>
      <c r="N13" s="94">
        <v>6.5937499999999989E-3</v>
      </c>
      <c r="O13" s="9">
        <f t="shared" si="4"/>
        <v>0</v>
      </c>
      <c r="P13" s="38">
        <v>5.5778935185185194E-3</v>
      </c>
      <c r="Q13" s="9">
        <f t="shared" si="4"/>
        <v>0</v>
      </c>
      <c r="R13" s="38"/>
      <c r="S13" s="9"/>
      <c r="T13" s="20"/>
      <c r="U13" s="9"/>
      <c r="V13" s="9"/>
      <c r="W13" s="9">
        <f>V13-MIN(V$35:V$38)</f>
        <v>0</v>
      </c>
      <c r="X13" s="9"/>
      <c r="Y13" s="9"/>
      <c r="Z13" s="9"/>
      <c r="AA13" s="9">
        <f>Z13-MIN(Z$35:Z$38)</f>
        <v>0</v>
      </c>
      <c r="AB13" s="9"/>
      <c r="AC13" s="9"/>
      <c r="AD13" s="14"/>
      <c r="AE13" s="7"/>
    </row>
    <row r="14" spans="1:33">
      <c r="C14" s="58"/>
      <c r="D14" s="59"/>
      <c r="E14" s="60"/>
      <c r="F14" s="61"/>
      <c r="G14" s="61"/>
      <c r="H14" s="9"/>
      <c r="I14" s="31" t="str">
        <f>IF(SUM(N14,P14,R14,T14,V14,X14,Z14,AB14,AD14)=0,"",SUM(N14,P14,R14,T14,V14,X14,Z14,AB14,AD14))</f>
        <v/>
      </c>
      <c r="J14" s="78"/>
      <c r="K14" s="94"/>
      <c r="L14" s="9"/>
      <c r="M14" s="84"/>
      <c r="N14" s="94"/>
      <c r="O14" s="9"/>
      <c r="P14" s="38"/>
      <c r="Q14" s="9"/>
      <c r="R14" s="38"/>
      <c r="S14" s="9"/>
      <c r="T14" s="20"/>
      <c r="U14" s="9"/>
      <c r="V14" s="9"/>
      <c r="W14" s="9"/>
      <c r="X14" s="9"/>
      <c r="Y14" s="9"/>
      <c r="Z14" s="9"/>
      <c r="AA14" s="9"/>
      <c r="AB14" s="9"/>
      <c r="AC14" s="9"/>
      <c r="AD14" s="16"/>
      <c r="AE14" s="1"/>
    </row>
    <row r="15" spans="1:33">
      <c r="B15" s="18">
        <v>4</v>
      </c>
      <c r="C15" s="58">
        <f>RANK(D15,$D$15:$D$15,1)</f>
        <v>1</v>
      </c>
      <c r="D15" s="59">
        <f t="shared" si="2"/>
        <v>9</v>
      </c>
      <c r="E15" s="60">
        <v>710</v>
      </c>
      <c r="F15" s="61" t="s">
        <v>48</v>
      </c>
      <c r="G15" s="88" t="s">
        <v>49</v>
      </c>
      <c r="H15" s="9" t="s">
        <v>39</v>
      </c>
      <c r="I15" s="31">
        <f t="shared" ref="I15:I46" si="5">IF(SUM(N15,P15,R15,T15,V15,X15,Z15,AB15,AD15)=0,"",SUM(N15,P15,R15,T15,V15,X15,Z15,AB15,AD15))</f>
        <v>1.4395949074074075E-2</v>
      </c>
      <c r="J15" s="78" t="s">
        <v>27</v>
      </c>
      <c r="K15" s="94">
        <v>7.9340277777777786E-4</v>
      </c>
      <c r="L15" s="9">
        <f t="shared" si="3"/>
        <v>9.7453703703703765E-5</v>
      </c>
      <c r="M15" s="84">
        <f>RANK(K15,$K$15:$K$15,1)</f>
        <v>1</v>
      </c>
      <c r="N15" s="94">
        <v>8.093518518518519E-3</v>
      </c>
      <c r="O15" s="9"/>
      <c r="P15" s="38">
        <v>6.302430555555555E-3</v>
      </c>
      <c r="Q15" s="9"/>
      <c r="R15" s="38"/>
      <c r="S15" s="9"/>
      <c r="T15" s="20"/>
      <c r="U15" s="9"/>
      <c r="V15" s="9"/>
      <c r="W15" s="9">
        <f>V15-MIN(V$35:V$38)</f>
        <v>0</v>
      </c>
      <c r="X15" s="9"/>
      <c r="Y15" s="9"/>
      <c r="Z15" s="9"/>
      <c r="AA15" s="9">
        <f>Z15-MIN(Z$35:Z$38)</f>
        <v>0</v>
      </c>
      <c r="AB15" s="9"/>
      <c r="AC15" s="9"/>
      <c r="AD15" s="16"/>
      <c r="AE15" s="1"/>
    </row>
    <row r="16" spans="1:33">
      <c r="C16" s="58"/>
      <c r="D16" s="59"/>
      <c r="E16" s="60"/>
      <c r="F16" s="61"/>
      <c r="G16" s="61"/>
      <c r="H16" s="9"/>
      <c r="I16" s="31" t="str">
        <f t="shared" si="5"/>
        <v/>
      </c>
      <c r="J16" s="78"/>
      <c r="K16" s="94"/>
      <c r="L16" s="9"/>
      <c r="M16" s="84"/>
      <c r="N16" s="94"/>
      <c r="O16" s="9"/>
      <c r="P16" s="38"/>
      <c r="Q16" s="9"/>
      <c r="R16" s="38"/>
      <c r="S16" s="9"/>
      <c r="T16" s="20"/>
      <c r="U16" s="9"/>
      <c r="V16" s="9"/>
      <c r="W16" s="9"/>
      <c r="X16" s="9"/>
      <c r="Y16" s="9"/>
      <c r="Z16" s="9"/>
      <c r="AA16" s="9"/>
      <c r="AB16" s="9"/>
      <c r="AC16" s="9"/>
      <c r="AD16" s="16"/>
      <c r="AE16" s="1"/>
    </row>
    <row r="17" spans="1:33">
      <c r="C17" s="58">
        <f>RANK(D17,$D$17:$D$19,1)</f>
        <v>3</v>
      </c>
      <c r="D17" s="59">
        <f t="shared" si="2"/>
        <v>21</v>
      </c>
      <c r="E17" s="60">
        <v>713</v>
      </c>
      <c r="F17" s="61" t="s">
        <v>68</v>
      </c>
      <c r="G17" s="61" t="s">
        <v>50</v>
      </c>
      <c r="H17" s="9" t="s">
        <v>29</v>
      </c>
      <c r="I17" s="31">
        <f t="shared" si="5"/>
        <v>2.1104282407407408E-2</v>
      </c>
      <c r="J17" s="78">
        <f>I17-MIN(I$17:I$19)</f>
        <v>7.3115740740740745E-3</v>
      </c>
      <c r="K17" s="94">
        <v>6.9502314814814806E-4</v>
      </c>
      <c r="L17" s="9">
        <f>K17-MIN(K$17:K$19)</f>
        <v>0</v>
      </c>
      <c r="M17" s="84">
        <v>1</v>
      </c>
      <c r="N17" s="94">
        <v>7.8313657407407412E-3</v>
      </c>
      <c r="O17" s="9">
        <f>N17-MIN(N$17:N$19)</f>
        <v>5.2662037037037087E-4</v>
      </c>
      <c r="P17" s="38">
        <v>1.3272916666666667E-2</v>
      </c>
      <c r="Q17" s="9">
        <f>P17-MIN(P$17:P$19)</f>
        <v>6.7849537037037045E-3</v>
      </c>
      <c r="R17" s="38"/>
      <c r="S17" s="9"/>
      <c r="T17" s="20"/>
      <c r="U17" s="9"/>
      <c r="V17" s="9"/>
      <c r="W17" s="9"/>
      <c r="X17" s="9"/>
      <c r="Y17" s="9"/>
      <c r="Z17" s="9"/>
      <c r="AA17" s="9"/>
      <c r="AB17" s="9"/>
      <c r="AC17" s="9"/>
      <c r="AD17" s="16"/>
      <c r="AE17" s="1"/>
    </row>
    <row r="18" spans="1:33">
      <c r="C18" s="58">
        <f t="shared" ref="C18:C19" si="6">RANK(D18,$D$17:$D$19,1)</f>
        <v>1</v>
      </c>
      <c r="D18" s="59">
        <f t="shared" si="2"/>
        <v>7</v>
      </c>
      <c r="E18" s="60">
        <v>711</v>
      </c>
      <c r="F18" s="61" t="s">
        <v>62</v>
      </c>
      <c r="G18" s="61"/>
      <c r="H18" s="9" t="s">
        <v>29</v>
      </c>
      <c r="I18" s="31">
        <f t="shared" si="5"/>
        <v>1.3792708333333334E-2</v>
      </c>
      <c r="J18" s="78">
        <f t="shared" ref="J18:J19" si="7">I18-MIN(I$17:I$19)</f>
        <v>0</v>
      </c>
      <c r="K18" s="94">
        <v>7.2951388888888892E-4</v>
      </c>
      <c r="L18" s="9">
        <f t="shared" ref="L18:L19" si="8">K18-MIN(K$17:K$19)</f>
        <v>3.4490740740740857E-5</v>
      </c>
      <c r="M18" s="84">
        <v>2</v>
      </c>
      <c r="N18" s="94">
        <v>7.3047453703703703E-3</v>
      </c>
      <c r="O18" s="9">
        <f t="shared" ref="O18:Q19" si="9">N18-MIN(N$17:N$19)</f>
        <v>0</v>
      </c>
      <c r="P18" s="38">
        <v>6.4879629629629627E-3</v>
      </c>
      <c r="Q18" s="9">
        <f t="shared" si="9"/>
        <v>0</v>
      </c>
      <c r="R18" s="38"/>
      <c r="S18" s="9"/>
      <c r="T18" s="20"/>
      <c r="U18" s="9"/>
      <c r="V18" s="9"/>
      <c r="W18" s="9"/>
      <c r="X18" s="9"/>
      <c r="Y18" s="9"/>
      <c r="Z18" s="9"/>
      <c r="AA18" s="9"/>
      <c r="AB18" s="9"/>
      <c r="AC18" s="9"/>
      <c r="AD18" s="16"/>
      <c r="AE18" s="1"/>
    </row>
    <row r="19" spans="1:33">
      <c r="C19" s="58">
        <f t="shared" si="6"/>
        <v>2</v>
      </c>
      <c r="D19" s="59">
        <f t="shared" si="2"/>
        <v>12</v>
      </c>
      <c r="E19" s="60">
        <v>714</v>
      </c>
      <c r="F19" s="61" t="s">
        <v>63</v>
      </c>
      <c r="G19" s="61"/>
      <c r="H19" s="9" t="s">
        <v>29</v>
      </c>
      <c r="I19" s="31">
        <f t="shared" si="5"/>
        <v>1.6399305555555556E-2</v>
      </c>
      <c r="J19" s="78">
        <f t="shared" si="7"/>
        <v>2.606597222222222E-3</v>
      </c>
      <c r="K19" s="94">
        <v>7.8958333333333343E-4</v>
      </c>
      <c r="L19" s="9">
        <f t="shared" si="8"/>
        <v>9.4560185185185372E-5</v>
      </c>
      <c r="M19" s="84">
        <v>3</v>
      </c>
      <c r="N19" s="94">
        <v>8.8725694444444451E-3</v>
      </c>
      <c r="O19" s="9">
        <f t="shared" si="9"/>
        <v>1.5678240740740748E-3</v>
      </c>
      <c r="P19" s="38">
        <v>7.5267361111111116E-3</v>
      </c>
      <c r="Q19" s="9">
        <f t="shared" si="9"/>
        <v>1.0387731481481489E-3</v>
      </c>
      <c r="R19" s="38"/>
      <c r="S19" s="9"/>
      <c r="T19" s="20"/>
      <c r="U19" s="9"/>
      <c r="V19" s="9"/>
      <c r="W19" s="9"/>
      <c r="X19" s="9"/>
      <c r="Y19" s="9"/>
      <c r="Z19" s="9"/>
      <c r="AA19" s="9"/>
      <c r="AB19" s="9"/>
      <c r="AC19" s="9"/>
      <c r="AD19" s="16"/>
      <c r="AE19" s="1"/>
    </row>
    <row r="20" spans="1:33">
      <c r="C20" s="58"/>
      <c r="D20" s="59"/>
      <c r="E20" s="60"/>
      <c r="F20" s="61"/>
      <c r="G20" s="61"/>
      <c r="H20" s="9"/>
      <c r="I20" s="31" t="str">
        <f t="shared" si="5"/>
        <v/>
      </c>
      <c r="J20" s="78"/>
      <c r="K20" s="94"/>
      <c r="L20" s="9"/>
      <c r="M20" s="84"/>
      <c r="N20" s="94"/>
      <c r="O20" s="9"/>
      <c r="P20" s="38"/>
      <c r="Q20" s="9"/>
      <c r="R20" s="38"/>
      <c r="S20" s="9"/>
      <c r="T20" s="20"/>
      <c r="U20" s="9"/>
      <c r="V20" s="9"/>
      <c r="W20" s="9"/>
      <c r="X20" s="9"/>
      <c r="Y20" s="9"/>
      <c r="Z20" s="9"/>
      <c r="AA20" s="9"/>
      <c r="AB20" s="9"/>
      <c r="AC20" s="9"/>
      <c r="AD20" s="16"/>
      <c r="AE20" s="1"/>
    </row>
    <row r="21" spans="1:33">
      <c r="B21" s="18">
        <v>5</v>
      </c>
      <c r="C21" s="58">
        <f>RANK(D21,$D$21:$D$22,1)</f>
        <v>2</v>
      </c>
      <c r="D21" s="59">
        <f t="shared" si="2"/>
        <v>6</v>
      </c>
      <c r="E21" s="60">
        <v>135</v>
      </c>
      <c r="F21" s="61" t="s">
        <v>24</v>
      </c>
      <c r="G21" s="61" t="s">
        <v>51</v>
      </c>
      <c r="H21" s="9" t="s">
        <v>40</v>
      </c>
      <c r="I21" s="31">
        <f t="shared" si="5"/>
        <v>1.325300925925926E-2</v>
      </c>
      <c r="J21" s="78">
        <f>I21-MIN(I$21:I$22)</f>
        <v>4.1678240740740738E-4</v>
      </c>
      <c r="K21" s="94">
        <v>8.5868055555555556E-4</v>
      </c>
      <c r="L21" s="9">
        <v>0</v>
      </c>
      <c r="M21" s="84">
        <v>1</v>
      </c>
      <c r="N21" s="94">
        <v>7.1745370370370374E-3</v>
      </c>
      <c r="O21" s="9">
        <f>N21-MIN(N$21:N$22)</f>
        <v>2.4398148148148217E-4</v>
      </c>
      <c r="P21" s="38">
        <v>6.0784722222222221E-3</v>
      </c>
      <c r="Q21" s="9">
        <f>P21-MIN(P$21:P$22)</f>
        <v>1.7280092592592521E-4</v>
      </c>
      <c r="R21" s="38"/>
      <c r="S21" s="9"/>
      <c r="T21" s="20"/>
      <c r="U21" s="9"/>
      <c r="V21" s="9"/>
      <c r="W21" s="9">
        <f>V21-MIN(V$35:V$38)</f>
        <v>0</v>
      </c>
      <c r="X21" s="9"/>
      <c r="Y21" s="9"/>
      <c r="Z21" s="9"/>
      <c r="AA21" s="9">
        <f>Z21-MIN(Z$35:Z$38)</f>
        <v>0</v>
      </c>
      <c r="AB21" s="9"/>
      <c r="AC21" s="9"/>
      <c r="AD21" s="14"/>
      <c r="AE21" s="7"/>
    </row>
    <row r="22" spans="1:33">
      <c r="A22" s="18">
        <v>1</v>
      </c>
      <c r="B22" s="18">
        <v>9</v>
      </c>
      <c r="C22" s="58">
        <f>IFERROR(RANK(D22,$D$21:$D$22,1),"-")</f>
        <v>1</v>
      </c>
      <c r="D22" s="59">
        <f>IFERROR(RANK(I22,$I$11:$I$40,1),"-")</f>
        <v>4</v>
      </c>
      <c r="E22" s="60"/>
      <c r="F22" s="61" t="s">
        <v>18</v>
      </c>
      <c r="G22" s="61"/>
      <c r="H22" s="9" t="s">
        <v>40</v>
      </c>
      <c r="I22" s="31">
        <f t="shared" si="5"/>
        <v>1.2836226851851852E-2</v>
      </c>
      <c r="J22" s="78">
        <f>I22-MIN(I$21:I$22)</f>
        <v>0</v>
      </c>
      <c r="K22" s="94" t="s">
        <v>17</v>
      </c>
      <c r="L22" s="9"/>
      <c r="M22" s="84" t="s">
        <v>27</v>
      </c>
      <c r="N22" s="94">
        <v>6.9305555555555553E-3</v>
      </c>
      <c r="O22" s="9">
        <f>N22-MIN(N$21:N$22)</f>
        <v>0</v>
      </c>
      <c r="P22" s="38">
        <v>5.9056712962962969E-3</v>
      </c>
      <c r="Q22" s="9">
        <f>P22-MIN(P$21:P$22)</f>
        <v>0</v>
      </c>
      <c r="R22" s="38"/>
      <c r="S22" s="9">
        <f>R22-MIN(R$22:R$24)</f>
        <v>0</v>
      </c>
      <c r="T22" s="20"/>
      <c r="U22" s="9">
        <f>T22-MIN(T22:T35)</f>
        <v>0</v>
      </c>
      <c r="V22" s="9"/>
      <c r="W22" s="9">
        <f>V22-MIN(V$22:V$24)</f>
        <v>0</v>
      </c>
      <c r="X22" s="9"/>
      <c r="Y22" s="9">
        <f>X22-MIN(X$22:X$24)</f>
        <v>0</v>
      </c>
      <c r="Z22" s="9"/>
      <c r="AA22" s="9">
        <f>Z22-MIN(Z$11:Z$21)</f>
        <v>0</v>
      </c>
      <c r="AB22" s="9"/>
      <c r="AC22" s="9">
        <f>AB22-MIN(AB$22:AB$24)</f>
        <v>0</v>
      </c>
      <c r="AD22" s="35"/>
      <c r="AE22" s="43">
        <f>AD22-MIN(AD22:AD35)</f>
        <v>0</v>
      </c>
    </row>
    <row r="23" spans="1:33">
      <c r="C23" s="58"/>
      <c r="D23" s="59"/>
      <c r="E23" s="60"/>
      <c r="F23" s="61"/>
      <c r="G23" s="61"/>
      <c r="H23" s="9"/>
      <c r="I23" s="31" t="str">
        <f t="shared" si="5"/>
        <v/>
      </c>
      <c r="J23" s="78"/>
      <c r="K23" s="94"/>
      <c r="L23" s="9"/>
      <c r="M23" s="84"/>
      <c r="N23" s="94"/>
      <c r="O23" s="9"/>
      <c r="P23" s="38"/>
      <c r="Q23" s="9"/>
      <c r="R23" s="38"/>
      <c r="S23" s="9"/>
      <c r="T23" s="20"/>
      <c r="U23" s="9"/>
      <c r="V23" s="9"/>
      <c r="W23" s="9"/>
      <c r="X23" s="9"/>
      <c r="Y23" s="9"/>
      <c r="Z23" s="9"/>
      <c r="AA23" s="9"/>
      <c r="AB23" s="9"/>
      <c r="AC23" s="9"/>
      <c r="AD23" s="35"/>
      <c r="AE23" s="43"/>
    </row>
    <row r="24" spans="1:33" s="36" customFormat="1">
      <c r="A24" s="64">
        <v>12</v>
      </c>
      <c r="B24" s="18">
        <v>11</v>
      </c>
      <c r="C24" s="58">
        <f>IFERROR(RANK(D24,$D$24:$D$27,1),"-")</f>
        <v>3</v>
      </c>
      <c r="D24" s="59">
        <f t="shared" si="2"/>
        <v>19</v>
      </c>
      <c r="E24" s="60">
        <v>139</v>
      </c>
      <c r="F24" s="61" t="s">
        <v>65</v>
      </c>
      <c r="G24" s="61"/>
      <c r="H24" s="9" t="s">
        <v>41</v>
      </c>
      <c r="I24" s="31">
        <f t="shared" si="5"/>
        <v>1.8022337962962966E-2</v>
      </c>
      <c r="J24" s="78">
        <f>I24-MIN(I$24:I$28)</f>
        <v>4.1431712962962993E-3</v>
      </c>
      <c r="K24" s="94">
        <v>8.7025462962962957E-4</v>
      </c>
      <c r="L24" s="9">
        <f t="shared" ref="L24:L27" si="10">K24-MIN(K$22:K$24)</f>
        <v>0</v>
      </c>
      <c r="M24" s="84">
        <v>1</v>
      </c>
      <c r="N24" s="94">
        <v>1.0128356481481483E-2</v>
      </c>
      <c r="O24" s="9">
        <f>N24-MIN(N$24:N$28)</f>
        <v>2.7396990740740758E-3</v>
      </c>
      <c r="P24" s="38">
        <v>7.893981481481481E-3</v>
      </c>
      <c r="Q24" s="9">
        <f>P24-MIN(P$24:P$28)</f>
        <v>1.4034722222222218E-3</v>
      </c>
      <c r="R24" s="38"/>
      <c r="S24" s="9">
        <f t="shared" ref="S24:S25" si="11">R24-MIN(R$22:R$24)</f>
        <v>0</v>
      </c>
      <c r="T24" s="20"/>
      <c r="U24" s="9" t="s">
        <v>20</v>
      </c>
      <c r="V24" s="9"/>
      <c r="W24" s="9">
        <f t="shared" ref="W24:W26" si="12">V24-MIN(V$22:V$24)</f>
        <v>0</v>
      </c>
      <c r="X24" s="9"/>
      <c r="Y24" s="9">
        <f t="shared" ref="Y24:Y25" si="13">X24-MIN(X$22:X$24)</f>
        <v>0</v>
      </c>
      <c r="Z24" s="9"/>
      <c r="AA24" s="9">
        <f>Z24-MIN(Z$11:Z$21)</f>
        <v>0</v>
      </c>
      <c r="AB24" s="9"/>
      <c r="AC24" s="9">
        <f t="shared" ref="AC24" si="14">AB24-MIN(AB$22:AB$24)</f>
        <v>0</v>
      </c>
      <c r="AD24" s="16"/>
      <c r="AE24" s="1">
        <f>AD24-MIN(AD22:AD34)</f>
        <v>0</v>
      </c>
      <c r="AF24"/>
      <c r="AG24"/>
    </row>
    <row r="25" spans="1:33">
      <c r="A25" s="18">
        <v>4</v>
      </c>
      <c r="B25" s="18">
        <v>14</v>
      </c>
      <c r="C25" s="58">
        <f t="shared" ref="C25:C29" si="15">IFERROR(RANK(D25,$D$24:$D$27,1),"-")</f>
        <v>1</v>
      </c>
      <c r="D25" s="59">
        <f t="shared" si="2"/>
        <v>15</v>
      </c>
      <c r="E25" s="60">
        <v>144</v>
      </c>
      <c r="F25" s="61" t="s">
        <v>66</v>
      </c>
      <c r="G25" s="61"/>
      <c r="H25" s="9" t="s">
        <v>41</v>
      </c>
      <c r="I25" s="31">
        <f t="shared" si="5"/>
        <v>1.6658564814814814E-2</v>
      </c>
      <c r="J25" s="78">
        <f t="shared" ref="J25:J28" si="16">I25-MIN(I$24:I$28)</f>
        <v>2.7793981481481472E-3</v>
      </c>
      <c r="K25" s="94">
        <v>8.8437500000000007E-4</v>
      </c>
      <c r="L25" s="9">
        <f t="shared" si="10"/>
        <v>1.4120370370370502E-5</v>
      </c>
      <c r="M25" s="84">
        <v>2</v>
      </c>
      <c r="N25" s="94">
        <v>9.2726851851851842E-3</v>
      </c>
      <c r="O25" s="9">
        <f t="shared" ref="O25:Q28" si="17">N25-MIN(N$24:N$28)</f>
        <v>1.884027777777777E-3</v>
      </c>
      <c r="P25" s="38">
        <v>7.3858796296296303E-3</v>
      </c>
      <c r="Q25" s="9">
        <f t="shared" si="17"/>
        <v>8.9537037037037102E-4</v>
      </c>
      <c r="R25" s="38"/>
      <c r="S25" s="9">
        <f t="shared" si="11"/>
        <v>0</v>
      </c>
      <c r="T25" s="20"/>
      <c r="U25" s="9"/>
      <c r="V25" s="9"/>
      <c r="W25" s="9">
        <f t="shared" si="12"/>
        <v>0</v>
      </c>
      <c r="X25" s="9"/>
      <c r="Y25" s="9">
        <f t="shared" si="13"/>
        <v>0</v>
      </c>
      <c r="Z25" s="9"/>
      <c r="AA25" s="9">
        <f>Z25-MIN(Z$11:Z$21)</f>
        <v>0</v>
      </c>
      <c r="AB25" s="9"/>
      <c r="AC25" s="9"/>
      <c r="AD25" s="16"/>
      <c r="AE25" s="42"/>
    </row>
    <row r="26" spans="1:33">
      <c r="B26" s="18">
        <v>15</v>
      </c>
      <c r="C26" s="58">
        <f t="shared" si="15"/>
        <v>2</v>
      </c>
      <c r="D26" s="59">
        <f t="shared" si="2"/>
        <v>16</v>
      </c>
      <c r="E26" s="60">
        <v>114</v>
      </c>
      <c r="F26" s="61" t="s">
        <v>42</v>
      </c>
      <c r="G26" s="61"/>
      <c r="H26" s="9" t="s">
        <v>41</v>
      </c>
      <c r="I26" s="31">
        <f t="shared" si="5"/>
        <v>1.6750810185185185E-2</v>
      </c>
      <c r="J26" s="78">
        <f t="shared" si="16"/>
        <v>2.8716435185185182E-3</v>
      </c>
      <c r="K26" s="94">
        <v>9.4016203703703699E-4</v>
      </c>
      <c r="L26" s="9">
        <f t="shared" si="10"/>
        <v>6.9907407407407418E-5</v>
      </c>
      <c r="M26" s="84">
        <v>3</v>
      </c>
      <c r="N26" s="94">
        <v>8.9804398148148144E-3</v>
      </c>
      <c r="O26" s="9">
        <f t="shared" si="17"/>
        <v>1.5917824074074072E-3</v>
      </c>
      <c r="P26" s="38">
        <v>7.7703703703703711E-3</v>
      </c>
      <c r="Q26" s="9">
        <f t="shared" si="17"/>
        <v>1.2798611111111118E-3</v>
      </c>
      <c r="R26" s="38"/>
      <c r="S26" s="9"/>
      <c r="T26" s="20"/>
      <c r="U26" s="9">
        <f>T26-MIN(T12:T34)</f>
        <v>0</v>
      </c>
      <c r="V26" s="9"/>
      <c r="W26" s="9">
        <f t="shared" si="12"/>
        <v>0</v>
      </c>
      <c r="X26" s="9"/>
      <c r="Y26" s="9"/>
      <c r="Z26" s="9"/>
      <c r="AA26" s="9">
        <f>Z26-MIN(Z$11:Z$21)</f>
        <v>0</v>
      </c>
      <c r="AB26" s="9"/>
      <c r="AC26" s="9"/>
      <c r="AD26" s="10"/>
      <c r="AE26" s="7">
        <f>AD26-MIN(AD12:AD34)</f>
        <v>0</v>
      </c>
    </row>
    <row r="27" spans="1:33" ht="30">
      <c r="C27" s="58">
        <f t="shared" si="15"/>
        <v>4</v>
      </c>
      <c r="D27" s="59">
        <f t="shared" si="2"/>
        <v>20</v>
      </c>
      <c r="E27" s="60">
        <v>145</v>
      </c>
      <c r="F27" s="89" t="s">
        <v>70</v>
      </c>
      <c r="G27" s="61" t="s">
        <v>59</v>
      </c>
      <c r="H27" s="9" t="s">
        <v>41</v>
      </c>
      <c r="I27" s="31">
        <f t="shared" si="5"/>
        <v>1.9250000000000003E-2</v>
      </c>
      <c r="J27" s="78">
        <f t="shared" si="16"/>
        <v>5.3708333333333368E-3</v>
      </c>
      <c r="K27" s="94">
        <v>9.5266203703703702E-4</v>
      </c>
      <c r="L27" s="9">
        <f t="shared" si="10"/>
        <v>8.2407407407407451E-5</v>
      </c>
      <c r="M27" s="84">
        <v>4</v>
      </c>
      <c r="N27" s="94">
        <v>1.0192013888888889E-2</v>
      </c>
      <c r="O27" s="9">
        <f t="shared" si="17"/>
        <v>2.8033564814814822E-3</v>
      </c>
      <c r="P27" s="38">
        <v>9.0579861111111121E-3</v>
      </c>
      <c r="Q27" s="9">
        <f t="shared" si="17"/>
        <v>2.5674768518518529E-3</v>
      </c>
      <c r="R27" s="38"/>
      <c r="S27" s="9"/>
      <c r="T27" s="20"/>
      <c r="U27" s="9"/>
      <c r="V27" s="9"/>
      <c r="W27" s="9"/>
      <c r="X27" s="9"/>
      <c r="Y27" s="9"/>
      <c r="Z27" s="9"/>
      <c r="AA27" s="9"/>
      <c r="AB27" s="9"/>
      <c r="AC27" s="9"/>
      <c r="AD27" s="16"/>
      <c r="AE27" s="1"/>
    </row>
    <row r="28" spans="1:33">
      <c r="C28" s="58" t="str">
        <f t="shared" si="15"/>
        <v>-</v>
      </c>
      <c r="D28" s="59">
        <f>IFERROR(RANK(I28,$I$11:$I$40,1),"-")</f>
        <v>8</v>
      </c>
      <c r="E28" s="60">
        <v>106</v>
      </c>
      <c r="F28" s="61" t="s">
        <v>43</v>
      </c>
      <c r="G28" s="61"/>
      <c r="H28" s="9"/>
      <c r="I28" s="31">
        <f t="shared" si="5"/>
        <v>1.3879166666666666E-2</v>
      </c>
      <c r="J28" s="78">
        <f t="shared" si="16"/>
        <v>0</v>
      </c>
      <c r="K28" s="94" t="s">
        <v>17</v>
      </c>
      <c r="L28" s="9" t="s">
        <v>27</v>
      </c>
      <c r="M28" s="84" t="s">
        <v>27</v>
      </c>
      <c r="N28" s="94">
        <v>7.3886574074074072E-3</v>
      </c>
      <c r="O28" s="9">
        <f t="shared" si="17"/>
        <v>0</v>
      </c>
      <c r="P28" s="38">
        <v>6.4905092592592592E-3</v>
      </c>
      <c r="Q28" s="9">
        <f t="shared" si="17"/>
        <v>0</v>
      </c>
      <c r="R28" s="38"/>
      <c r="S28" s="9"/>
      <c r="T28" s="20"/>
      <c r="U28" s="9"/>
      <c r="V28" s="9"/>
      <c r="W28" s="9"/>
      <c r="X28" s="9"/>
      <c r="Y28" s="9"/>
      <c r="Z28" s="9"/>
      <c r="AA28" s="9"/>
      <c r="AB28" s="9"/>
      <c r="AC28" s="9"/>
      <c r="AD28" s="16"/>
      <c r="AE28" s="1"/>
    </row>
    <row r="29" spans="1:33">
      <c r="A29" s="18">
        <v>5</v>
      </c>
      <c r="B29" s="18">
        <v>10</v>
      </c>
      <c r="C29" s="58" t="str">
        <f t="shared" si="15"/>
        <v>-</v>
      </c>
      <c r="D29" s="59" t="str">
        <f>IFERROR(RANK(I29,$I$11:$I$40,1),"-")</f>
        <v>-</v>
      </c>
      <c r="E29" s="60"/>
      <c r="F29" s="61" t="s">
        <v>71</v>
      </c>
      <c r="G29" s="61"/>
      <c r="H29" s="63"/>
      <c r="I29" s="31" t="str">
        <f t="shared" si="5"/>
        <v/>
      </c>
      <c r="J29" s="78" t="e">
        <f>I29-MIN(I$29:I$29)</f>
        <v>#VALUE!</v>
      </c>
      <c r="K29" s="94" t="s">
        <v>17</v>
      </c>
      <c r="L29" s="9" t="s">
        <v>27</v>
      </c>
      <c r="M29" s="84" t="s">
        <v>27</v>
      </c>
      <c r="N29" s="94" t="s">
        <v>26</v>
      </c>
      <c r="O29" s="9" t="e">
        <f>N29-MIN(N$29:N$29)</f>
        <v>#VALUE!</v>
      </c>
      <c r="P29" s="38"/>
      <c r="Q29" s="9">
        <f>P29-MIN(P$29:P$29)</f>
        <v>0</v>
      </c>
      <c r="R29" s="38"/>
      <c r="S29" s="9">
        <f>R29-MIN(R$29:R$29)</f>
        <v>0</v>
      </c>
      <c r="T29" s="20"/>
      <c r="U29" s="9"/>
      <c r="V29" s="9"/>
      <c r="W29" s="9">
        <f>V29-MIN(V$29:V$29)</f>
        <v>0</v>
      </c>
      <c r="X29" s="9"/>
      <c r="Y29" s="9">
        <f>X29-MIN(X$29:X$29)</f>
        <v>0</v>
      </c>
      <c r="Z29" s="9"/>
      <c r="AA29" s="9">
        <f>Z29-MIN(Z$11:Z$21)</f>
        <v>0</v>
      </c>
      <c r="AB29" s="9"/>
      <c r="AC29" s="9">
        <f>AB29-MIN(AB$29:AB$29)</f>
        <v>0</v>
      </c>
      <c r="AD29" s="16"/>
      <c r="AE29" s="1"/>
    </row>
    <row r="30" spans="1:33">
      <c r="C30" s="58"/>
      <c r="D30" s="59"/>
      <c r="E30" s="60"/>
      <c r="F30" s="61"/>
      <c r="G30" s="61"/>
      <c r="H30" s="9"/>
      <c r="I30" s="31" t="str">
        <f t="shared" si="5"/>
        <v/>
      </c>
      <c r="J30" s="78"/>
      <c r="K30" s="94"/>
      <c r="L30" s="9"/>
      <c r="M30" s="84"/>
      <c r="N30" s="94"/>
      <c r="O30" s="9"/>
      <c r="P30" s="38"/>
      <c r="Q30" s="9"/>
      <c r="R30" s="38"/>
      <c r="S30" s="9"/>
      <c r="T30" s="20"/>
      <c r="U30" s="9"/>
      <c r="V30" s="9"/>
      <c r="W30" s="9"/>
      <c r="X30" s="9"/>
      <c r="Y30" s="9"/>
      <c r="Z30" s="9"/>
      <c r="AA30" s="9"/>
      <c r="AB30" s="9"/>
      <c r="AC30" s="9"/>
      <c r="AD30" s="16"/>
      <c r="AE30" s="1"/>
    </row>
    <row r="31" spans="1:33">
      <c r="A31" s="64">
        <v>13</v>
      </c>
      <c r="B31" s="18">
        <v>12</v>
      </c>
      <c r="C31" s="58">
        <f>IFERROR(RANK(D31,$D$31:$D$32,1),"-")</f>
        <v>2</v>
      </c>
      <c r="D31" s="59">
        <f t="shared" si="2"/>
        <v>14</v>
      </c>
      <c r="E31" s="60">
        <v>632</v>
      </c>
      <c r="F31" s="61" t="s">
        <v>72</v>
      </c>
      <c r="G31" s="61" t="s">
        <v>52</v>
      </c>
      <c r="H31" s="63" t="s">
        <v>23</v>
      </c>
      <c r="I31" s="31">
        <f t="shared" si="5"/>
        <v>1.6535763888888892E-2</v>
      </c>
      <c r="J31" s="78">
        <f>I31-MIN(I$31:I$32)</f>
        <v>1.3368055555555598E-3</v>
      </c>
      <c r="K31" s="94">
        <v>7.9953703703703697E-4</v>
      </c>
      <c r="L31" s="9">
        <f>K31-MIN(K$31:K$32)</f>
        <v>0</v>
      </c>
      <c r="M31" s="84">
        <v>1</v>
      </c>
      <c r="N31" s="94">
        <v>8.7642361111111115E-3</v>
      </c>
      <c r="O31" s="9">
        <f>N31-MIN(N$31:N$31)</f>
        <v>0</v>
      </c>
      <c r="P31" s="38">
        <v>7.7715277777777791E-3</v>
      </c>
      <c r="Q31" s="9">
        <f>P31-MIN(P$31:P$31)</f>
        <v>0</v>
      </c>
      <c r="R31" s="38"/>
      <c r="S31" s="9">
        <f>R31-MIN(R$31:R$31)</f>
        <v>0</v>
      </c>
      <c r="T31" s="20"/>
      <c r="U31" s="9">
        <f>T31-MIN(T29:T40)</f>
        <v>0</v>
      </c>
      <c r="V31" s="9"/>
      <c r="W31" s="9">
        <f>V31-MIN(V$31:V$31)</f>
        <v>0</v>
      </c>
      <c r="X31" s="9"/>
      <c r="Y31" s="9">
        <f>X31-MIN(X$31:X$31)</f>
        <v>0</v>
      </c>
      <c r="Z31" s="9"/>
      <c r="AA31" s="9">
        <f>Z31-MIN(Z$11:Z$21)</f>
        <v>0</v>
      </c>
      <c r="AB31" s="9"/>
      <c r="AC31" s="9">
        <f>AB31-MIN(AB$31:AB$31)</f>
        <v>0</v>
      </c>
      <c r="AD31" s="10"/>
      <c r="AE31" s="7">
        <f>AD31-MIN(AD29:AD40)</f>
        <v>0</v>
      </c>
    </row>
    <row r="32" spans="1:33">
      <c r="A32" s="64"/>
      <c r="C32" s="58">
        <f>IFERROR(RANK(D32,$D$31:$D$32,1),"-")</f>
        <v>1</v>
      </c>
      <c r="D32" s="59">
        <f t="shared" si="2"/>
        <v>10</v>
      </c>
      <c r="E32" s="60">
        <v>454</v>
      </c>
      <c r="F32" s="61" t="s">
        <v>25</v>
      </c>
      <c r="G32" s="61"/>
      <c r="H32" s="9" t="s">
        <v>23</v>
      </c>
      <c r="I32" s="31">
        <f t="shared" si="5"/>
        <v>1.5198958333333332E-2</v>
      </c>
      <c r="J32" s="78">
        <f>I32-MIN(I$31:I$32)</f>
        <v>0</v>
      </c>
      <c r="K32" s="94">
        <v>8.7199074074074078E-4</v>
      </c>
      <c r="L32" s="9">
        <f>K32-MIN(K$31:K$32)</f>
        <v>7.2453703703703807E-5</v>
      </c>
      <c r="M32" s="84">
        <v>2</v>
      </c>
      <c r="N32" s="94">
        <v>8.1149305555555541E-3</v>
      </c>
      <c r="O32" s="9"/>
      <c r="P32" s="38">
        <v>7.0840277777777785E-3</v>
      </c>
      <c r="Q32" s="9"/>
      <c r="R32" s="38"/>
      <c r="S32" s="9"/>
      <c r="T32" s="20"/>
      <c r="U32" s="9"/>
      <c r="V32" s="9"/>
      <c r="W32" s="9"/>
      <c r="X32" s="9"/>
      <c r="Y32" s="9"/>
      <c r="Z32" s="9"/>
      <c r="AA32" s="9"/>
      <c r="AB32" s="9"/>
      <c r="AC32" s="9"/>
      <c r="AD32" s="16"/>
      <c r="AE32" s="1"/>
    </row>
    <row r="33" spans="1:33">
      <c r="A33" s="64"/>
      <c r="C33" s="58"/>
      <c r="D33" s="59"/>
      <c r="E33" s="60"/>
      <c r="F33" s="61"/>
      <c r="G33" s="61"/>
      <c r="H33" s="9"/>
      <c r="I33" s="31" t="str">
        <f t="shared" si="5"/>
        <v/>
      </c>
      <c r="J33" s="78"/>
      <c r="K33" s="94"/>
      <c r="L33" s="9"/>
      <c r="M33" s="84"/>
      <c r="N33" s="94"/>
      <c r="O33" s="9"/>
      <c r="P33" s="38"/>
      <c r="Q33" s="9"/>
      <c r="R33" s="38"/>
      <c r="S33" s="9"/>
      <c r="T33" s="20"/>
      <c r="U33" s="9"/>
      <c r="V33" s="9"/>
      <c r="W33" s="9"/>
      <c r="X33" s="9"/>
      <c r="Y33" s="9"/>
      <c r="Z33" s="9"/>
      <c r="AA33" s="9"/>
      <c r="AB33" s="9"/>
      <c r="AC33" s="9"/>
      <c r="AD33" s="16"/>
      <c r="AE33" s="1"/>
    </row>
    <row r="34" spans="1:33">
      <c r="A34" s="64">
        <v>14</v>
      </c>
      <c r="B34" s="18">
        <v>13</v>
      </c>
      <c r="C34" s="58">
        <f>IFERROR(RANK(D34,$D$34:$D$37,1),"-")</f>
        <v>2</v>
      </c>
      <c r="D34" s="59">
        <f t="shared" si="2"/>
        <v>13</v>
      </c>
      <c r="E34" s="60">
        <v>350</v>
      </c>
      <c r="F34" s="61" t="s">
        <v>64</v>
      </c>
      <c r="G34" s="61"/>
      <c r="H34" s="63" t="s">
        <v>44</v>
      </c>
      <c r="I34" s="31">
        <f t="shared" si="5"/>
        <v>1.6490046296296298E-2</v>
      </c>
      <c r="J34" s="78">
        <f>I34-MIN(I$34:I$37)</f>
        <v>2.0833333333333467E-4</v>
      </c>
      <c r="K34" s="94">
        <v>8.1412037037037043E-4</v>
      </c>
      <c r="L34" s="9">
        <f>K34-MIN(K$34:K$37)</f>
        <v>0</v>
      </c>
      <c r="M34" s="84">
        <v>1</v>
      </c>
      <c r="N34" s="94">
        <v>8.6031250000000014E-3</v>
      </c>
      <c r="O34" s="9">
        <f>N34-MIN(N$34:N$37)</f>
        <v>0</v>
      </c>
      <c r="P34" s="38">
        <v>7.8869212962962964E-3</v>
      </c>
      <c r="Q34" s="9">
        <f>P34-MIN(P$34:P$37)</f>
        <v>3.2951388888888874E-4</v>
      </c>
      <c r="R34" s="38"/>
      <c r="S34" s="9">
        <f>R34-MIN(R$34:R$34)</f>
        <v>0</v>
      </c>
      <c r="T34" s="20"/>
      <c r="U34" s="9"/>
      <c r="V34" s="9"/>
      <c r="W34" s="9">
        <f>V34-MIN(V$34:V$34)</f>
        <v>0</v>
      </c>
      <c r="X34" s="9"/>
      <c r="Y34" s="9">
        <f>X34-MIN(X$34:X$34)</f>
        <v>0</v>
      </c>
      <c r="Z34" s="9"/>
      <c r="AA34" s="9">
        <f>Z34-MIN(Z$11:Z$21)</f>
        <v>0</v>
      </c>
      <c r="AB34" s="9"/>
      <c r="AC34" s="9">
        <f>AB34-MIN(AB$34:AB$34)</f>
        <v>0</v>
      </c>
      <c r="AD34" s="16"/>
      <c r="AE34" s="1"/>
    </row>
    <row r="35" spans="1:33">
      <c r="B35" s="18">
        <v>16</v>
      </c>
      <c r="C35" s="58">
        <f t="shared" ref="C35:C37" si="18">IFERROR(RANK(D35,$D$34:$D$37,1),"-")</f>
        <v>1</v>
      </c>
      <c r="D35" s="59">
        <f t="shared" si="2"/>
        <v>11</v>
      </c>
      <c r="E35" s="60">
        <v>269</v>
      </c>
      <c r="F35" s="65" t="s">
        <v>45</v>
      </c>
      <c r="G35" s="65" t="s">
        <v>58</v>
      </c>
      <c r="H35" s="65" t="s">
        <v>44</v>
      </c>
      <c r="I35" s="31">
        <f t="shared" si="5"/>
        <v>1.6281712962962963E-2</v>
      </c>
      <c r="J35" s="78">
        <f t="shared" ref="J35:J37" si="19">I35-MIN(I$34:I$37)</f>
        <v>0</v>
      </c>
      <c r="K35" s="94">
        <v>9.2164351851851858E-4</v>
      </c>
      <c r="L35" s="9">
        <f t="shared" ref="L35:L36" si="20">K35-MIN(K$34:K$37)</f>
        <v>1.0752314814814815E-4</v>
      </c>
      <c r="M35" s="86">
        <v>2</v>
      </c>
      <c r="N35" s="94">
        <v>8.7243055555555563E-3</v>
      </c>
      <c r="O35" s="9">
        <f t="shared" ref="O35:Q36" si="21">N35-MIN(N$34:N$37)</f>
        <v>1.2118055555555493E-4</v>
      </c>
      <c r="P35" s="38">
        <v>7.5574074074074076E-3</v>
      </c>
      <c r="Q35" s="9">
        <f t="shared" si="21"/>
        <v>0</v>
      </c>
      <c r="R35" s="38"/>
      <c r="S35" s="79"/>
      <c r="T35" s="9"/>
      <c r="U35" s="9">
        <f>T35-MIN(T12:T34)</f>
        <v>0</v>
      </c>
      <c r="V35" s="9"/>
      <c r="W35" s="79">
        <f>V35-MIN(V$34:V$35)</f>
        <v>0</v>
      </c>
      <c r="X35" s="9"/>
      <c r="Y35" s="79"/>
      <c r="Z35" s="9"/>
      <c r="AA35" s="79">
        <f>Z35-MIN(Z$11:Z$21)</f>
        <v>0</v>
      </c>
      <c r="AB35" s="9"/>
      <c r="AC35" s="79"/>
      <c r="AD35" s="10"/>
      <c r="AE35" s="7">
        <f>AD35-MIN(AD12:AD34)</f>
        <v>0</v>
      </c>
    </row>
    <row r="36" spans="1:33">
      <c r="B36" s="18">
        <v>17</v>
      </c>
      <c r="C36" s="58">
        <f t="shared" si="18"/>
        <v>3</v>
      </c>
      <c r="D36" s="59">
        <f t="shared" si="2"/>
        <v>17</v>
      </c>
      <c r="E36" s="60"/>
      <c r="F36" s="62" t="s">
        <v>53</v>
      </c>
      <c r="G36" s="62"/>
      <c r="H36" s="9" t="s">
        <v>44</v>
      </c>
      <c r="I36" s="31">
        <f t="shared" si="5"/>
        <v>1.7290162037037038E-2</v>
      </c>
      <c r="J36" s="78">
        <f t="shared" si="19"/>
        <v>1.0084490740740748E-3</v>
      </c>
      <c r="K36" s="95">
        <v>9.7962962962962956E-4</v>
      </c>
      <c r="L36" s="9">
        <f t="shared" si="20"/>
        <v>1.6550925925925913E-4</v>
      </c>
      <c r="M36" s="85">
        <v>3</v>
      </c>
      <c r="N36" s="95">
        <v>9.3458333333333327E-3</v>
      </c>
      <c r="O36" s="9">
        <f t="shared" si="21"/>
        <v>7.4270833333333133E-4</v>
      </c>
      <c r="P36" s="39">
        <v>7.9443287037037034E-3</v>
      </c>
      <c r="Q36" s="9">
        <f t="shared" si="21"/>
        <v>3.869212962962958E-4</v>
      </c>
      <c r="R36" s="39"/>
      <c r="S36" s="9"/>
      <c r="T36" s="12"/>
      <c r="U36" s="12"/>
      <c r="V36" s="12"/>
      <c r="W36" s="9"/>
      <c r="X36" s="12"/>
      <c r="Y36" s="9"/>
      <c r="Z36" s="12"/>
      <c r="AA36" s="9"/>
      <c r="AB36" s="12"/>
      <c r="AC36" s="9"/>
      <c r="AD36" s="14"/>
      <c r="AE36" s="11"/>
    </row>
    <row r="37" spans="1:33">
      <c r="C37" s="58" t="str">
        <f t="shared" si="18"/>
        <v>-</v>
      </c>
      <c r="D37" s="59" t="str">
        <f>IFERROR(RANK(I37,$I$11:$I$40,1),"-")</f>
        <v>-</v>
      </c>
      <c r="E37" s="60">
        <v>272</v>
      </c>
      <c r="F37" s="62" t="s">
        <v>54</v>
      </c>
      <c r="G37" s="62" t="s">
        <v>55</v>
      </c>
      <c r="H37" s="9" t="s">
        <v>44</v>
      </c>
      <c r="I37" s="31" t="str">
        <f t="shared" si="5"/>
        <v/>
      </c>
      <c r="J37" s="78" t="e">
        <f t="shared" si="19"/>
        <v>#VALUE!</v>
      </c>
      <c r="K37" s="95" t="s">
        <v>26</v>
      </c>
      <c r="L37" s="9" t="s">
        <v>27</v>
      </c>
      <c r="M37" s="85" t="s">
        <v>27</v>
      </c>
      <c r="N37" s="95" t="s">
        <v>17</v>
      </c>
      <c r="O37" s="9" t="s">
        <v>27</v>
      </c>
      <c r="P37" s="39"/>
      <c r="Q37" s="9" t="s">
        <v>27</v>
      </c>
      <c r="R37" s="39"/>
      <c r="S37" s="9"/>
      <c r="T37" s="12"/>
      <c r="U37" s="12"/>
      <c r="V37" s="12"/>
      <c r="W37" s="9"/>
      <c r="X37" s="12"/>
      <c r="Y37" s="9"/>
      <c r="Z37" s="12"/>
      <c r="AA37" s="9"/>
      <c r="AB37" s="12"/>
      <c r="AC37" s="9"/>
      <c r="AD37" s="14"/>
      <c r="AE37" s="11"/>
    </row>
    <row r="38" spans="1:33">
      <c r="B38" s="18">
        <v>20</v>
      </c>
      <c r="C38" s="58"/>
      <c r="D38" s="59"/>
      <c r="E38" s="66"/>
      <c r="F38" s="62"/>
      <c r="G38" s="62"/>
      <c r="H38" s="9"/>
      <c r="I38" s="31" t="str">
        <f t="shared" si="5"/>
        <v/>
      </c>
      <c r="J38" s="78"/>
      <c r="K38" s="96"/>
      <c r="L38" s="9"/>
      <c r="M38" s="85"/>
      <c r="N38" s="96"/>
      <c r="O38" s="9"/>
      <c r="P38" s="41"/>
      <c r="Q38" s="9"/>
      <c r="R38" s="41"/>
      <c r="S38" s="9"/>
      <c r="T38" s="12"/>
      <c r="U38" s="12"/>
      <c r="V38" s="12"/>
      <c r="W38" s="9"/>
      <c r="X38" s="12"/>
      <c r="Y38" s="9"/>
      <c r="Z38" s="12"/>
      <c r="AA38" s="9"/>
      <c r="AB38" s="27"/>
      <c r="AC38" s="9"/>
      <c r="AD38" s="13"/>
      <c r="AE38" s="11"/>
    </row>
    <row r="39" spans="1:33">
      <c r="A39" s="18">
        <v>3</v>
      </c>
      <c r="B39" s="18">
        <v>21</v>
      </c>
      <c r="C39" s="58">
        <f>IFERROR(RANK(D39,$D$39:$D$40,1),"-")</f>
        <v>2</v>
      </c>
      <c r="D39" s="59">
        <f t="shared" si="2"/>
        <v>18</v>
      </c>
      <c r="E39" s="60">
        <v>762</v>
      </c>
      <c r="F39" s="62" t="s">
        <v>46</v>
      </c>
      <c r="G39" s="62"/>
      <c r="H39" s="63" t="s">
        <v>47</v>
      </c>
      <c r="I39" s="31">
        <f t="shared" si="5"/>
        <v>1.7624652777777777E-2</v>
      </c>
      <c r="J39" s="78">
        <f>I39-MIN(I$39:I$40)</f>
        <v>8.0062499999999995E-3</v>
      </c>
      <c r="K39" s="94">
        <v>9.8483796296296297E-4</v>
      </c>
      <c r="L39" s="9">
        <f>K39-MIN(K$39:K$40)</f>
        <v>0</v>
      </c>
      <c r="M39" s="84">
        <v>1</v>
      </c>
      <c r="N39" s="94">
        <v>9.5790509259259266E-3</v>
      </c>
      <c r="O39" s="9">
        <f>N39-MIN(N$39:N$40)</f>
        <v>0</v>
      </c>
      <c r="P39" s="38">
        <v>8.0456018518518507E-3</v>
      </c>
      <c r="Q39" s="9">
        <f>P39-MIN(P$39:P$40)</f>
        <v>0</v>
      </c>
      <c r="R39" s="38"/>
      <c r="S39" s="9">
        <f>R39-MIN(R$31:R$40)</f>
        <v>0</v>
      </c>
      <c r="T39" s="9"/>
      <c r="U39" s="9">
        <f>T39-MIN(T39:T47)</f>
        <v>0</v>
      </c>
      <c r="V39" s="9"/>
      <c r="W39" s="9">
        <f>V39-MIN(V$31:V$40)</f>
        <v>0</v>
      </c>
      <c r="X39" s="9"/>
      <c r="Y39" s="9">
        <f>X39-MIN(X$31:X$40)</f>
        <v>0</v>
      </c>
      <c r="Z39" s="9"/>
      <c r="AA39" s="9">
        <f>Z39-MIN(Z$31:Z$40)</f>
        <v>0</v>
      </c>
      <c r="AB39" s="9"/>
      <c r="AC39" s="9">
        <f>AB39-MIN(AB$31:AB$40)</f>
        <v>0</v>
      </c>
      <c r="AD39" s="17"/>
      <c r="AE39" s="17">
        <f>AD39-MIN(AD39:AD47)</f>
        <v>0</v>
      </c>
    </row>
    <row r="40" spans="1:33">
      <c r="A40" s="18">
        <v>8</v>
      </c>
      <c r="B40" s="18">
        <v>22</v>
      </c>
      <c r="C40" s="58">
        <f>IFERROR(RANK(D40,$D$39:$D$40,1),"-")</f>
        <v>1</v>
      </c>
      <c r="D40" s="59">
        <f t="shared" si="2"/>
        <v>1</v>
      </c>
      <c r="E40" s="60">
        <v>761</v>
      </c>
      <c r="F40" s="62" t="s">
        <v>56</v>
      </c>
      <c r="G40" s="62" t="s">
        <v>57</v>
      </c>
      <c r="H40" s="9" t="s">
        <v>47</v>
      </c>
      <c r="I40" s="31">
        <f t="shared" si="5"/>
        <v>9.6184027777777778E-3</v>
      </c>
      <c r="J40" s="78">
        <f>I40-MIN(I$39:I$40)</f>
        <v>0</v>
      </c>
      <c r="K40" s="94">
        <v>9.8599537037037037E-4</v>
      </c>
      <c r="L40" s="9">
        <f>K40-MIN(K$39:K$40)</f>
        <v>1.1574074074074004E-6</v>
      </c>
      <c r="M40" s="84">
        <v>2</v>
      </c>
      <c r="N40" s="94">
        <v>9.6184027777777778E-3</v>
      </c>
      <c r="O40" s="9">
        <f t="shared" ref="O40:Q40" si="22">N40-MIN(N$39:N$40)</f>
        <v>3.935185185185118E-5</v>
      </c>
      <c r="P40" s="38" t="s">
        <v>26</v>
      </c>
      <c r="Q40" s="9" t="e">
        <f t="shared" si="22"/>
        <v>#VALUE!</v>
      </c>
      <c r="R40" s="38"/>
      <c r="S40" s="9">
        <f>R40-MIN(R$31:R$40)</f>
        <v>0</v>
      </c>
      <c r="T40" s="9"/>
      <c r="U40" s="9">
        <f>T40-MIN(T41:T44)</f>
        <v>0</v>
      </c>
      <c r="V40" s="9"/>
      <c r="W40" s="9">
        <f>V40-MIN(V$31:V$40)</f>
        <v>0</v>
      </c>
      <c r="X40" s="9"/>
      <c r="Y40" s="9">
        <f>X40-MIN(X$31:X$40)</f>
        <v>0</v>
      </c>
      <c r="Z40" s="9"/>
      <c r="AA40" s="9">
        <f>Z40-MIN(Z$31:Z$40)</f>
        <v>0</v>
      </c>
      <c r="AB40" s="9"/>
      <c r="AC40" s="9">
        <f>AB40-MIN(AB$31:AB$40)</f>
        <v>0</v>
      </c>
      <c r="AD40" s="1"/>
      <c r="AE40" s="1"/>
    </row>
    <row r="41" spans="1:33">
      <c r="C41" s="67"/>
      <c r="D41" s="68"/>
      <c r="E41" s="69"/>
      <c r="F41" s="70"/>
      <c r="G41" s="70"/>
      <c r="H41" s="15"/>
      <c r="I41" s="70"/>
      <c r="J41" s="77"/>
      <c r="K41" s="37"/>
      <c r="L41" s="15"/>
      <c r="M41" s="83"/>
      <c r="N41" s="37"/>
      <c r="O41" s="15"/>
      <c r="P41" s="37"/>
      <c r="Q41" s="15"/>
      <c r="R41" s="37"/>
      <c r="S41" s="15"/>
      <c r="T41" s="24"/>
      <c r="U41" s="15"/>
      <c r="V41" s="15"/>
      <c r="W41" s="15"/>
      <c r="X41" s="15"/>
      <c r="Y41" s="15"/>
      <c r="Z41" s="15"/>
      <c r="AA41" s="15"/>
      <c r="AB41" s="15"/>
      <c r="AC41" s="15"/>
      <c r="AD41" s="1"/>
      <c r="AE41" s="1"/>
    </row>
    <row r="42" spans="1:33">
      <c r="C42" s="51"/>
      <c r="D42" s="52"/>
      <c r="E42" s="52" t="s">
        <v>0</v>
      </c>
      <c r="F42" s="52"/>
      <c r="G42" s="52"/>
      <c r="H42" s="25"/>
      <c r="I42" s="52"/>
      <c r="J42" s="75"/>
      <c r="K42" s="40" t="s">
        <v>1</v>
      </c>
      <c r="L42" s="25"/>
      <c r="M42" s="81"/>
      <c r="N42" s="40"/>
      <c r="O42" s="25"/>
      <c r="P42" s="40"/>
      <c r="Q42" s="25"/>
      <c r="R42" s="40"/>
      <c r="S42" s="25"/>
      <c r="T42" s="25"/>
      <c r="U42" s="25"/>
      <c r="V42" s="25"/>
      <c r="W42" s="25"/>
      <c r="X42" s="25"/>
      <c r="Y42" s="25"/>
      <c r="Z42" s="25" t="s">
        <v>7</v>
      </c>
      <c r="AA42" s="25"/>
      <c r="AB42" s="25"/>
      <c r="AC42" s="25"/>
      <c r="AD42" s="2" t="s">
        <v>8</v>
      </c>
      <c r="AE42" s="2"/>
      <c r="AF42" s="2"/>
      <c r="AG42" s="2"/>
    </row>
    <row r="43" spans="1:33" s="23" customFormat="1" ht="60.75" thickBot="1">
      <c r="A43" s="71"/>
      <c r="B43" s="71"/>
      <c r="C43" s="72" t="str">
        <f t="shared" ref="C43:AE43" si="23">C8</f>
        <v>Pos por categoría general</v>
      </c>
      <c r="D43" s="26" t="str">
        <f>D8</f>
        <v>Posición general</v>
      </c>
      <c r="E43" s="26" t="str">
        <f t="shared" si="23"/>
        <v>Número</v>
      </c>
      <c r="F43" s="26" t="str">
        <f t="shared" si="23"/>
        <v>Piloto</v>
      </c>
      <c r="G43" s="26" t="str">
        <f t="shared" si="23"/>
        <v>Copiloto</v>
      </c>
      <c r="H43" s="26" t="str">
        <f t="shared" si="23"/>
        <v>Categoría</v>
      </c>
      <c r="I43" s="26" t="s">
        <v>11</v>
      </c>
      <c r="J43" s="26" t="str">
        <f t="shared" si="23"/>
        <v>Diferencia final</v>
      </c>
      <c r="K43" s="26" t="str">
        <f t="shared" si="23"/>
        <v>Circuito Viacha</v>
      </c>
      <c r="L43" s="26" t="str">
        <f t="shared" si="23"/>
        <v>Diferencia</v>
      </c>
      <c r="M43" s="87"/>
      <c r="N43" s="26"/>
      <c r="O43" s="26" t="str">
        <f t="shared" si="23"/>
        <v>Diferencia parcial</v>
      </c>
      <c r="P43" s="26"/>
      <c r="Q43" s="26" t="str">
        <f t="shared" si="23"/>
        <v>Diferencia parcial</v>
      </c>
      <c r="R43" s="26"/>
      <c r="S43" s="26" t="str">
        <f t="shared" si="23"/>
        <v>Diferencia parcial</v>
      </c>
      <c r="T43" s="26"/>
      <c r="U43" s="26" t="str">
        <f t="shared" si="23"/>
        <v>Diferencia parcial</v>
      </c>
      <c r="V43" s="26"/>
      <c r="W43" s="26" t="str">
        <f t="shared" si="23"/>
        <v>Diferencia parcial</v>
      </c>
      <c r="X43" s="26"/>
      <c r="Y43" s="26" t="str">
        <f t="shared" si="23"/>
        <v>Diferencia parcial</v>
      </c>
      <c r="Z43" s="26" t="str">
        <f t="shared" si="23"/>
        <v>Jancko Amaya - Santiago de Huata</v>
      </c>
      <c r="AA43" s="26" t="str">
        <f t="shared" si="23"/>
        <v>Diferencia parcial</v>
      </c>
      <c r="AB43" s="26"/>
      <c r="AC43" s="26" t="str">
        <f t="shared" si="23"/>
        <v>Diferencia parcial</v>
      </c>
      <c r="AD43" s="22">
        <f t="shared" si="23"/>
        <v>0</v>
      </c>
      <c r="AE43" s="22" t="str">
        <f t="shared" si="23"/>
        <v>Diferencia parcial</v>
      </c>
    </row>
    <row r="44" spans="1:33">
      <c r="H44" s="15"/>
      <c r="I44" s="18"/>
      <c r="J44" s="15"/>
      <c r="K44" s="15"/>
      <c r="L44" s="15"/>
      <c r="M44" s="83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"/>
      <c r="AE44" s="1"/>
    </row>
    <row r="45" spans="1:33">
      <c r="E45" s="18" t="s">
        <v>60</v>
      </c>
      <c r="H45" s="73"/>
      <c r="I45" s="18"/>
      <c r="J45" s="15"/>
      <c r="K45" s="15"/>
      <c r="L45" s="15"/>
      <c r="M45" s="83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"/>
      <c r="AE45" s="1"/>
    </row>
    <row r="46" spans="1:33">
      <c r="E46" s="18" t="s">
        <v>61</v>
      </c>
      <c r="I46" s="18"/>
      <c r="J46" s="15"/>
      <c r="K46" s="19"/>
      <c r="L46" s="19"/>
      <c r="M46" s="8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5"/>
      <c r="AC46" s="19"/>
      <c r="AD46" s="1"/>
      <c r="AE46" s="5"/>
    </row>
    <row r="47" spans="1:33">
      <c r="I47" s="30"/>
      <c r="J47" s="15"/>
      <c r="K47" s="19"/>
      <c r="L47" s="19"/>
      <c r="M47" s="8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5"/>
      <c r="AC47" s="19"/>
      <c r="AD47" s="1"/>
      <c r="AE47" s="5"/>
    </row>
    <row r="48" spans="1:33">
      <c r="E48" s="74"/>
      <c r="H48" s="15"/>
      <c r="I48" s="32"/>
      <c r="J48" s="15"/>
      <c r="K48" s="15"/>
      <c r="L48" s="15"/>
      <c r="M48" s="83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"/>
      <c r="AE48" s="1"/>
    </row>
    <row r="49" spans="30:30">
      <c r="AD49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49"/>
  <sheetViews>
    <sheetView tabSelected="1" view="pageBreakPreview" topLeftCell="C1" zoomScale="80" zoomScaleSheetLayoutView="80" workbookViewId="0">
      <selection activeCell="K16" sqref="K16"/>
    </sheetView>
  </sheetViews>
  <sheetFormatPr baseColWidth="10" defaultRowHeight="15.75"/>
  <cols>
    <col min="1" max="1" width="9.7109375" style="18" customWidth="1"/>
    <col min="2" max="2" width="14.42578125" style="18" customWidth="1"/>
    <col min="3" max="3" width="10" style="45" customWidth="1"/>
    <col min="4" max="4" width="8.42578125" style="18" customWidth="1"/>
    <col min="5" max="5" width="10.85546875" style="18" bestFit="1" customWidth="1"/>
    <col min="6" max="6" width="17.28515625" style="18" bestFit="1" customWidth="1"/>
    <col min="7" max="7" width="18.140625" style="18" bestFit="1" customWidth="1"/>
    <col min="8" max="8" width="11.42578125" style="18" customWidth="1"/>
    <col min="9" max="9" width="11.42578125" style="3" customWidth="1"/>
    <col min="10" max="10" width="10.5703125" style="73" customWidth="1"/>
    <col min="11" max="12" width="11.42578125" style="18" customWidth="1"/>
    <col min="13" max="13" width="8.42578125" style="80" hidden="1" customWidth="1"/>
    <col min="14" max="25" width="11.42578125" style="18" customWidth="1"/>
    <col min="26" max="27" width="11.42578125" style="18" hidden="1" customWidth="1"/>
    <col min="28" max="29" width="11.42578125" style="18" customWidth="1"/>
    <col min="30" max="31" width="11.42578125" hidden="1" customWidth="1"/>
  </cols>
  <sheetData>
    <row r="1" spans="1:33">
      <c r="D1" s="46"/>
      <c r="E1" s="46" t="s">
        <v>32</v>
      </c>
      <c r="F1" s="47"/>
      <c r="G1" s="47"/>
      <c r="I1" s="30"/>
      <c r="J1" s="15"/>
    </row>
    <row r="2" spans="1:33">
      <c r="D2" s="46"/>
      <c r="E2" s="46" t="s">
        <v>21</v>
      </c>
      <c r="F2" s="47"/>
      <c r="G2" s="47"/>
      <c r="I2" s="30"/>
      <c r="J2" s="15"/>
    </row>
    <row r="3" spans="1:33">
      <c r="D3" s="46"/>
      <c r="E3" s="46" t="s">
        <v>33</v>
      </c>
      <c r="F3" s="47"/>
      <c r="G3" s="47"/>
      <c r="I3" s="30"/>
      <c r="J3" s="15"/>
    </row>
    <row r="4" spans="1:33">
      <c r="C4" s="48"/>
      <c r="D4" s="49"/>
      <c r="E4" s="49"/>
      <c r="F4" s="49">
        <v>39888</v>
      </c>
      <c r="G4" s="50">
        <v>43541</v>
      </c>
      <c r="I4" s="30"/>
      <c r="J4" s="15"/>
    </row>
    <row r="5" spans="1:33">
      <c r="D5" s="46"/>
      <c r="E5" s="46" t="s">
        <v>34</v>
      </c>
      <c r="F5" s="47"/>
      <c r="G5" s="47"/>
      <c r="I5" s="30"/>
      <c r="J5" s="15"/>
    </row>
    <row r="6" spans="1:33">
      <c r="D6" s="46"/>
      <c r="E6" s="46" t="s">
        <v>35</v>
      </c>
      <c r="F6" s="47"/>
      <c r="G6" s="47"/>
      <c r="I6" s="30"/>
      <c r="J6" s="15"/>
    </row>
    <row r="7" spans="1:33" ht="16.5" thickBot="1">
      <c r="C7" s="51"/>
      <c r="D7" s="52"/>
      <c r="E7" s="52" t="s">
        <v>0</v>
      </c>
      <c r="F7" s="52"/>
      <c r="G7" s="52"/>
      <c r="H7" s="25"/>
      <c r="J7" s="75"/>
      <c r="K7" s="25" t="s">
        <v>36</v>
      </c>
      <c r="L7" s="25"/>
      <c r="M7" s="81"/>
      <c r="N7" s="25" t="s">
        <v>1</v>
      </c>
      <c r="O7" s="25"/>
      <c r="P7" s="25" t="s">
        <v>2</v>
      </c>
      <c r="Q7" s="25"/>
      <c r="R7" s="25" t="s">
        <v>3</v>
      </c>
      <c r="S7" s="25"/>
      <c r="T7" s="25" t="s">
        <v>4</v>
      </c>
      <c r="U7" s="25"/>
      <c r="V7" s="25" t="s">
        <v>5</v>
      </c>
      <c r="W7" s="25"/>
      <c r="X7" s="25" t="s">
        <v>6</v>
      </c>
      <c r="Y7" s="25"/>
      <c r="Z7" s="25" t="s">
        <v>7</v>
      </c>
      <c r="AA7" s="25"/>
      <c r="AB7" s="25" t="s">
        <v>7</v>
      </c>
      <c r="AC7" s="25"/>
      <c r="AD7" s="2" t="s">
        <v>8</v>
      </c>
      <c r="AE7" s="2"/>
      <c r="AF7" s="2"/>
      <c r="AG7" s="2"/>
    </row>
    <row r="8" spans="1:33" ht="60.75" thickBot="1">
      <c r="B8" s="18" t="s">
        <v>80</v>
      </c>
      <c r="C8" s="53" t="s">
        <v>31</v>
      </c>
      <c r="D8" s="29" t="s">
        <v>30</v>
      </c>
      <c r="E8" s="54" t="s">
        <v>9</v>
      </c>
      <c r="F8" s="29" t="s">
        <v>10</v>
      </c>
      <c r="G8" s="29" t="s">
        <v>11</v>
      </c>
      <c r="H8" s="29" t="s">
        <v>12</v>
      </c>
      <c r="I8" s="28" t="s">
        <v>13</v>
      </c>
      <c r="J8" s="76" t="s">
        <v>14</v>
      </c>
      <c r="K8" s="29" t="s">
        <v>37</v>
      </c>
      <c r="L8" s="29" t="s">
        <v>76</v>
      </c>
      <c r="M8" s="82" t="s">
        <v>79</v>
      </c>
      <c r="N8" s="29"/>
      <c r="O8" s="29" t="s">
        <v>15</v>
      </c>
      <c r="P8" s="29"/>
      <c r="Q8" s="29" t="s">
        <v>15</v>
      </c>
      <c r="R8" s="29"/>
      <c r="S8" s="29" t="s">
        <v>15</v>
      </c>
      <c r="T8" s="29"/>
      <c r="U8" s="29" t="s">
        <v>15</v>
      </c>
      <c r="V8" s="29"/>
      <c r="W8" s="29" t="s">
        <v>15</v>
      </c>
      <c r="X8" s="29"/>
      <c r="Y8" s="29" t="s">
        <v>15</v>
      </c>
      <c r="Z8" s="29" t="s">
        <v>16</v>
      </c>
      <c r="AA8" s="29" t="s">
        <v>15</v>
      </c>
      <c r="AB8" s="29"/>
      <c r="AC8" s="29" t="s">
        <v>15</v>
      </c>
      <c r="AD8" s="4"/>
      <c r="AE8" s="4" t="s">
        <v>15</v>
      </c>
    </row>
    <row r="9" spans="1:33">
      <c r="B9" s="18">
        <v>1</v>
      </c>
      <c r="C9" s="55"/>
      <c r="D9" s="56"/>
      <c r="E9" s="57"/>
      <c r="F9" s="19"/>
      <c r="G9" s="19"/>
      <c r="H9" s="15"/>
      <c r="I9" s="30"/>
      <c r="J9" s="77"/>
      <c r="K9" s="37"/>
      <c r="L9" s="15"/>
      <c r="M9" s="83"/>
      <c r="N9" s="37"/>
      <c r="O9" s="15"/>
      <c r="P9" s="37"/>
      <c r="Q9" s="15"/>
      <c r="R9" s="37"/>
      <c r="S9" s="15"/>
      <c r="T9" s="15"/>
      <c r="U9" s="15"/>
      <c r="V9" s="15"/>
      <c r="W9" s="15"/>
      <c r="X9" s="19"/>
      <c r="Y9" s="15"/>
      <c r="Z9" s="19"/>
      <c r="AA9" s="15"/>
      <c r="AB9" s="15"/>
      <c r="AC9" s="15"/>
      <c r="AD9" s="5"/>
      <c r="AE9" s="1"/>
    </row>
    <row r="10" spans="1:33">
      <c r="B10" s="18">
        <v>2</v>
      </c>
      <c r="C10" s="55"/>
      <c r="D10" s="57"/>
      <c r="E10" s="57"/>
      <c r="F10" s="19"/>
      <c r="G10" s="19"/>
      <c r="H10" s="15"/>
      <c r="I10" s="30"/>
      <c r="J10" s="77"/>
      <c r="K10" s="37"/>
      <c r="L10" s="15"/>
      <c r="M10" s="83"/>
      <c r="N10" s="37"/>
      <c r="O10" s="15"/>
      <c r="P10" s="37"/>
      <c r="Q10" s="15"/>
      <c r="R10" s="37"/>
      <c r="S10" s="15"/>
      <c r="T10" s="15"/>
      <c r="U10" s="15"/>
      <c r="V10" s="15"/>
      <c r="W10" s="15"/>
      <c r="X10" s="19"/>
      <c r="Y10" s="15"/>
      <c r="Z10" s="19"/>
      <c r="AA10" s="15"/>
      <c r="AB10" s="15"/>
      <c r="AC10" s="15"/>
      <c r="AD10" s="5"/>
      <c r="AE10" s="1"/>
    </row>
    <row r="11" spans="1:33" ht="18.95" customHeight="1">
      <c r="B11" s="18">
        <v>5</v>
      </c>
      <c r="C11" s="58">
        <f>RANK(D11,$D$11:$D$13,1)</f>
        <v>1</v>
      </c>
      <c r="D11" s="59">
        <f>RANK(I11,$I$11:$I$40,1)</f>
        <v>1</v>
      </c>
      <c r="E11" s="60">
        <v>44</v>
      </c>
      <c r="F11" s="61" t="s">
        <v>69</v>
      </c>
      <c r="G11" s="61"/>
      <c r="H11" s="9" t="s">
        <v>38</v>
      </c>
      <c r="I11" s="44">
        <f>IF(SUM(N11,P11,R11,T11,V11,X11,Z11,AB11,AD11)=0,"",SUM(N11,P11,R11,T11,V11,X11,Z11,AB11,AD11))</f>
        <v>2.1939930555555556E-2</v>
      </c>
      <c r="J11" s="78">
        <f>I11-MIN(I$11:I$13)</f>
        <v>0</v>
      </c>
      <c r="K11" s="94">
        <v>9.8159722222222225E-4</v>
      </c>
      <c r="L11" s="9">
        <f>K11-MIN(K$11:K$15)</f>
        <v>2.8564814814814815E-4</v>
      </c>
      <c r="M11" s="84">
        <f>RANK(K11,$K$11:$K$13,1)</f>
        <v>3</v>
      </c>
      <c r="N11" s="94">
        <v>6.5937499999999989E-3</v>
      </c>
      <c r="O11" s="9">
        <f>N11-MIN(N$11:N$13)</f>
        <v>0</v>
      </c>
      <c r="P11" s="38">
        <v>5.5778935185185194E-3</v>
      </c>
      <c r="Q11" s="9">
        <f>P11-MIN(P$11:P$13)</f>
        <v>0</v>
      </c>
      <c r="R11" s="38">
        <v>4.2563657407407402E-3</v>
      </c>
      <c r="S11" s="9">
        <f>R11-MIN(R$11:R$13)</f>
        <v>0</v>
      </c>
      <c r="T11" s="20">
        <v>5.511921296296296E-3</v>
      </c>
      <c r="U11" s="9">
        <f>T11-MIN(T$11:T$13)</f>
        <v>0</v>
      </c>
      <c r="V11" s="9"/>
      <c r="W11" s="9">
        <f>V11-MIN(V$35:V$38)</f>
        <v>0</v>
      </c>
      <c r="X11" s="9"/>
      <c r="Y11" s="9"/>
      <c r="Z11" s="9"/>
      <c r="AA11" s="9">
        <f>Z11-MIN(Z$35:Z$38)</f>
        <v>0</v>
      </c>
      <c r="AB11" s="9"/>
      <c r="AC11" s="9"/>
      <c r="AD11" s="14"/>
      <c r="AE11" s="7"/>
    </row>
    <row r="12" spans="1:33" ht="18.95" customHeight="1">
      <c r="A12" s="18">
        <v>2</v>
      </c>
      <c r="B12" s="18">
        <v>3</v>
      </c>
      <c r="C12" s="58">
        <f>RANK(D12,$D$11:$D$13,1)</f>
        <v>2</v>
      </c>
      <c r="D12" s="59">
        <f>RANK(I12,$I$11:$I$40,1)</f>
        <v>2</v>
      </c>
      <c r="E12" s="60">
        <v>108</v>
      </c>
      <c r="F12" s="61" t="s">
        <v>22</v>
      </c>
      <c r="G12" s="61"/>
      <c r="H12" s="9" t="s">
        <v>38</v>
      </c>
      <c r="I12" s="44">
        <f>IF(SUM(N12,P12,R12,T12,V12,X12,Z12,AB12,AD12)=0,"",SUM(N12,P12,R12,T12,V12,X12,Z12,AB12,AD12))</f>
        <v>2.2539930555555556E-2</v>
      </c>
      <c r="J12" s="78">
        <f>I12-MIN(I$11:I$13)</f>
        <v>5.9999999999999984E-4</v>
      </c>
      <c r="K12" s="94">
        <v>6.9594907407407409E-4</v>
      </c>
      <c r="L12" s="9">
        <f>K12-MIN(K$11:K$15)</f>
        <v>0</v>
      </c>
      <c r="M12" s="84">
        <f>RANK(K12,$K$11:$K$13,1)</f>
        <v>1</v>
      </c>
      <c r="N12" s="94">
        <v>6.8811342592592596E-3</v>
      </c>
      <c r="O12" s="9">
        <f>N12-MIN(N$11:N$13)</f>
        <v>2.8738425925926066E-4</v>
      </c>
      <c r="P12" s="38">
        <v>5.7362268518518526E-3</v>
      </c>
      <c r="Q12" s="9">
        <f>P12-MIN(P$11:P$13)</f>
        <v>1.5833333333333324E-4</v>
      </c>
      <c r="R12" s="38">
        <v>4.2957175925925923E-3</v>
      </c>
      <c r="S12" s="9">
        <f>R12-MIN(R$11:R$13)</f>
        <v>3.9351851851852047E-5</v>
      </c>
      <c r="T12" s="20">
        <v>5.6268518518518516E-3</v>
      </c>
      <c r="U12" s="9">
        <f>T12-MIN(T$11:T$13)</f>
        <v>1.1493055555555562E-4</v>
      </c>
      <c r="V12" s="9"/>
      <c r="W12" s="9">
        <f>V12-MIN(V$35:V$38)</f>
        <v>0</v>
      </c>
      <c r="X12" s="9"/>
      <c r="Y12" s="9">
        <f>X12-MIN(X$11:X$11)</f>
        <v>0</v>
      </c>
      <c r="Z12" s="9"/>
      <c r="AA12" s="9">
        <f>Z12-MIN(Z$35:Z$38)</f>
        <v>0</v>
      </c>
      <c r="AB12" s="9"/>
      <c r="AC12" s="9">
        <f>AB12-MIN(AB$11:AB$11)</f>
        <v>0</v>
      </c>
      <c r="AD12" s="14"/>
      <c r="AE12" s="8">
        <f>AD12-MIN(AD12:AD21)</f>
        <v>0</v>
      </c>
    </row>
    <row r="13" spans="1:33" ht="18.95" customHeight="1">
      <c r="B13" s="18">
        <v>4</v>
      </c>
      <c r="C13" s="58">
        <f>RANK(D13,$D$11:$D$13,1)</f>
        <v>3</v>
      </c>
      <c r="D13" s="59">
        <f>RANK(I13,$I$11:$I$40,1)</f>
        <v>4</v>
      </c>
      <c r="E13" s="60">
        <v>52</v>
      </c>
      <c r="F13" s="61" t="s">
        <v>19</v>
      </c>
      <c r="G13" s="61"/>
      <c r="H13" s="9" t="s">
        <v>38</v>
      </c>
      <c r="I13" s="44">
        <f>IF(SUM(N13,P13,R13,T13,V13,X13,Z13,AB13,AD13)=0,"",SUM(N13,P13,R13,T13,V13,X13,Z13,AB13,AD13))</f>
        <v>2.353252314814815E-2</v>
      </c>
      <c r="J13" s="78">
        <f>I13-MIN(I$11:I$13)</f>
        <v>1.5925925925925934E-3</v>
      </c>
      <c r="K13" s="94">
        <v>9.2615740740740755E-4</v>
      </c>
      <c r="L13" s="9">
        <f>K13-MIN(K$11:K$15)</f>
        <v>2.3020833333333346E-4</v>
      </c>
      <c r="M13" s="84">
        <f>RANK(K13,$K$11:$K$13,1)</f>
        <v>2</v>
      </c>
      <c r="N13" s="94">
        <v>7.0190972222222217E-3</v>
      </c>
      <c r="O13" s="9">
        <f>N13-MIN(N$11:N$13)</f>
        <v>4.2534722222222279E-4</v>
      </c>
      <c r="P13" s="38">
        <v>6.1152777777777776E-3</v>
      </c>
      <c r="Q13" s="9">
        <f>P13-MIN(P$11:P$13)</f>
        <v>5.3738425925925828E-4</v>
      </c>
      <c r="R13" s="38">
        <v>4.3677083333333337E-3</v>
      </c>
      <c r="S13" s="9">
        <f>R13-MIN(R$11:R$13)</f>
        <v>1.1134259259259344E-4</v>
      </c>
      <c r="T13" s="20">
        <v>6.0304398148148149E-3</v>
      </c>
      <c r="U13" s="9">
        <f>T13-MIN(T$11:T$13)</f>
        <v>5.1851851851851885E-4</v>
      </c>
      <c r="V13" s="9"/>
      <c r="W13" s="9">
        <f>V13-MIN(V$35:V$38)</f>
        <v>0</v>
      </c>
      <c r="X13" s="9"/>
      <c r="Y13" s="9"/>
      <c r="Z13" s="9"/>
      <c r="AA13" s="9">
        <f>Z13-MIN(Z$35:Z$38)</f>
        <v>0</v>
      </c>
      <c r="AB13" s="9"/>
      <c r="AC13" s="9"/>
      <c r="AD13" s="21"/>
      <c r="AE13" s="7"/>
    </row>
    <row r="14" spans="1:33" ht="18.95" customHeight="1">
      <c r="B14" s="18">
        <v>6</v>
      </c>
      <c r="C14" s="58"/>
      <c r="D14" s="59"/>
      <c r="E14" s="60"/>
      <c r="F14" s="61"/>
      <c r="G14" s="61"/>
      <c r="H14" s="9"/>
      <c r="I14" s="44" t="str">
        <f>IF(SUM(N14,P14,R14,T14,V14,X14,Z14,AB14,AD14)=0,"",SUM(N14,P14,R14,T14,V14,X14,Z14,AB14,AD14))</f>
        <v/>
      </c>
      <c r="J14" s="78"/>
      <c r="K14" s="94"/>
      <c r="L14" s="9"/>
      <c r="M14" s="84"/>
      <c r="N14" s="94"/>
      <c r="O14" s="9"/>
      <c r="P14" s="38"/>
      <c r="Q14" s="9"/>
      <c r="R14" s="38"/>
      <c r="S14" s="9"/>
      <c r="T14" s="20"/>
      <c r="U14" s="9"/>
      <c r="V14" s="9"/>
      <c r="W14" s="9"/>
      <c r="X14" s="9"/>
      <c r="Y14" s="9"/>
      <c r="Z14" s="9"/>
      <c r="AA14" s="9"/>
      <c r="AB14" s="9"/>
      <c r="AC14" s="9"/>
      <c r="AD14" s="16"/>
      <c r="AE14" s="1"/>
    </row>
    <row r="15" spans="1:33" ht="18.95" customHeight="1">
      <c r="B15" s="18">
        <v>7</v>
      </c>
      <c r="C15" s="58">
        <f>RANK(D15,$D$15:$D$15,1)</f>
        <v>1</v>
      </c>
      <c r="D15" s="59">
        <f>RANK(I15,$I$11:$I$40,1)</f>
        <v>8</v>
      </c>
      <c r="E15" s="60">
        <v>710</v>
      </c>
      <c r="F15" s="61" t="s">
        <v>48</v>
      </c>
      <c r="G15" s="88" t="s">
        <v>49</v>
      </c>
      <c r="H15" s="9" t="s">
        <v>39</v>
      </c>
      <c r="I15" s="44">
        <f>IF(SUM(N15,P15,R15,T15,V15,X15,Z15,AB15,AD15)=0,"",SUM(N15,P15,R15,T15,V15,X15,Z15,AB15,AD15))</f>
        <v>2.5211921296296298E-2</v>
      </c>
      <c r="J15" s="78" t="s">
        <v>27</v>
      </c>
      <c r="K15" s="94">
        <v>7.9340277777777786E-4</v>
      </c>
      <c r="L15" s="9">
        <f>K15-MIN(K$11:K$15)</f>
        <v>9.7453703703703765E-5</v>
      </c>
      <c r="M15" s="84">
        <f>RANK(K15,$K$15:$K$15,1)</f>
        <v>1</v>
      </c>
      <c r="N15" s="94">
        <v>8.093518518518519E-3</v>
      </c>
      <c r="O15" s="9"/>
      <c r="P15" s="38">
        <v>6.302430555555555E-3</v>
      </c>
      <c r="Q15" s="9"/>
      <c r="R15" s="38">
        <v>4.7091435185185179E-3</v>
      </c>
      <c r="S15" s="9"/>
      <c r="T15" s="20">
        <v>6.1068287037037037E-3</v>
      </c>
      <c r="U15" s="9"/>
      <c r="V15" s="9"/>
      <c r="W15" s="9">
        <f>V15-MIN(V$35:V$38)</f>
        <v>0</v>
      </c>
      <c r="X15" s="9"/>
      <c r="Y15" s="9"/>
      <c r="Z15" s="9"/>
      <c r="AA15" s="9">
        <f>Z15-MIN(Z$35:Z$38)</f>
        <v>0</v>
      </c>
      <c r="AB15" s="9"/>
      <c r="AC15" s="9"/>
      <c r="AD15" s="16"/>
      <c r="AE15" s="1"/>
    </row>
    <row r="16" spans="1:33" ht="18.95" customHeight="1">
      <c r="B16" s="18">
        <v>8</v>
      </c>
      <c r="C16" s="58"/>
      <c r="D16" s="59"/>
      <c r="E16" s="60"/>
      <c r="F16" s="61"/>
      <c r="G16" s="61"/>
      <c r="H16" s="9"/>
      <c r="I16" s="44" t="str">
        <f>IF(SUM(N16,P16,R16,T16,V16,X16,Z16,AB16,AD16)=0,"",SUM(N16,P16,R16,T16,V16,X16,Z16,AB16,AD16))</f>
        <v/>
      </c>
      <c r="J16" s="78"/>
      <c r="K16" s="94"/>
      <c r="L16" s="9"/>
      <c r="M16" s="84"/>
      <c r="N16" s="94"/>
      <c r="O16" s="9"/>
      <c r="P16" s="38"/>
      <c r="Q16" s="9"/>
      <c r="R16" s="38"/>
      <c r="S16" s="9"/>
      <c r="T16" s="20"/>
      <c r="U16" s="9"/>
      <c r="V16" s="9"/>
      <c r="W16" s="9"/>
      <c r="X16" s="9"/>
      <c r="Y16" s="9"/>
      <c r="Z16" s="9"/>
      <c r="AA16" s="9"/>
      <c r="AB16" s="9"/>
      <c r="AC16" s="9"/>
      <c r="AD16" s="16"/>
      <c r="AE16" s="1"/>
    </row>
    <row r="17" spans="1:39" ht="18.95" customHeight="1">
      <c r="B17" s="18">
        <v>10</v>
      </c>
      <c r="C17" s="58">
        <f>RANK(D17,$D$17:$D$19,1)</f>
        <v>1</v>
      </c>
      <c r="D17" s="59">
        <f>RANK(I17,$I$11:$I$40,1)</f>
        <v>5</v>
      </c>
      <c r="E17" s="60">
        <v>711</v>
      </c>
      <c r="F17" s="61" t="s">
        <v>62</v>
      </c>
      <c r="G17" s="61"/>
      <c r="H17" s="9" t="s">
        <v>29</v>
      </c>
      <c r="I17" s="44">
        <f>IF(SUM(N17,P17,R17,T17,V17,X17,Z17,AB17,AD17)=0,"",SUM(N17,P17,R17,T17,V17,X17,Z17,AB17,AD17))</f>
        <v>2.4776851851851855E-2</v>
      </c>
      <c r="J17" s="78">
        <f>I17-MIN(I$17:I$18)</f>
        <v>0</v>
      </c>
      <c r="K17" s="94">
        <v>7.2951388888888892E-4</v>
      </c>
      <c r="L17" s="9">
        <f>K17-MIN(K$17:K$18)</f>
        <v>0</v>
      </c>
      <c r="M17" s="84">
        <v>2</v>
      </c>
      <c r="N17" s="94">
        <v>7.3047453703703703E-3</v>
      </c>
      <c r="O17" s="9">
        <f>N17-MIN(N$17:N$18)</f>
        <v>0</v>
      </c>
      <c r="P17" s="38">
        <v>6.4879629629629627E-3</v>
      </c>
      <c r="Q17" s="9">
        <f>P17-MIN(P$17:P$18)</f>
        <v>0</v>
      </c>
      <c r="R17" s="38">
        <v>4.8628472222222224E-3</v>
      </c>
      <c r="S17" s="9">
        <f>R17-MIN(R$17:R$18)</f>
        <v>0</v>
      </c>
      <c r="T17" s="20">
        <v>6.1212962962962974E-3</v>
      </c>
      <c r="U17" s="9">
        <f>T17-MIN(T$17:T$18)</f>
        <v>0</v>
      </c>
      <c r="V17" s="9"/>
      <c r="W17" s="9"/>
      <c r="X17" s="9"/>
      <c r="Y17" s="9"/>
      <c r="Z17" s="9"/>
      <c r="AA17" s="9"/>
      <c r="AB17" s="9"/>
      <c r="AC17" s="9"/>
      <c r="AD17" s="16"/>
      <c r="AE17" s="1"/>
    </row>
    <row r="18" spans="1:39" ht="18.95" customHeight="1">
      <c r="B18" s="18">
        <v>11</v>
      </c>
      <c r="C18" s="58">
        <f>RANK(D18,$D$17:$D$19,1)</f>
        <v>2</v>
      </c>
      <c r="D18" s="59">
        <f>RANK(I18,$I$11:$I$40,1)</f>
        <v>11</v>
      </c>
      <c r="E18" s="60">
        <v>714</v>
      </c>
      <c r="F18" s="61" t="s">
        <v>63</v>
      </c>
      <c r="G18" s="61"/>
      <c r="H18" s="9" t="s">
        <v>29</v>
      </c>
      <c r="I18" s="102">
        <f>IF(SUM(N18,P18,R18,T18,V18,X18,Z18,AB18,AD18)=0,"",SUM(N18,P18,R18,T18,V18,X18,Z18,AB18,AD18))</f>
        <v>2.9203472222222221E-2</v>
      </c>
      <c r="J18" s="78">
        <f>I18-MIN(I$17:I$18)</f>
        <v>4.4266203703703655E-3</v>
      </c>
      <c r="K18" s="94">
        <v>7.8958333333333343E-4</v>
      </c>
      <c r="L18" s="9">
        <f>K18-MIN(K$17:K$18)</f>
        <v>6.0069444444444515E-5</v>
      </c>
      <c r="M18" s="84">
        <v>3</v>
      </c>
      <c r="N18" s="94">
        <v>8.8725694444444451E-3</v>
      </c>
      <c r="O18" s="9">
        <f>N18-MIN(N$17:N$18)</f>
        <v>1.5678240740740748E-3</v>
      </c>
      <c r="P18" s="38">
        <v>7.5267361111111116E-3</v>
      </c>
      <c r="Q18" s="9">
        <f>P18-MIN(P$17:P$18)</f>
        <v>1.0387731481481489E-3</v>
      </c>
      <c r="R18" s="38">
        <v>5.7375000000000004E-3</v>
      </c>
      <c r="S18" s="9">
        <f>R18-MIN(R$17:R$18)</f>
        <v>8.7465277777777801E-4</v>
      </c>
      <c r="T18" s="20">
        <v>7.0666666666666664E-3</v>
      </c>
      <c r="U18" s="9">
        <f>T18-MIN(T$17:T$18)</f>
        <v>9.4537037037036899E-4</v>
      </c>
      <c r="V18" s="9"/>
      <c r="W18" s="9"/>
      <c r="X18" s="9"/>
      <c r="Y18" s="9"/>
      <c r="Z18" s="9"/>
      <c r="AA18" s="9"/>
      <c r="AB18" s="9"/>
      <c r="AC18" s="9"/>
      <c r="AD18" s="16"/>
      <c r="AE18" s="1"/>
    </row>
    <row r="19" spans="1:39" ht="18.95" customHeight="1">
      <c r="B19" s="18">
        <v>9</v>
      </c>
      <c r="C19" s="58">
        <f>RANK(D19,$D$17:$D$19,1)</f>
        <v>3</v>
      </c>
      <c r="D19" s="59">
        <f>RANK(I19,$I$11:$I$40,1)</f>
        <v>17</v>
      </c>
      <c r="E19" s="60">
        <v>713</v>
      </c>
      <c r="F19" s="61" t="s">
        <v>68</v>
      </c>
      <c r="G19" s="61" t="s">
        <v>50</v>
      </c>
      <c r="H19" s="9" t="s">
        <v>29</v>
      </c>
      <c r="I19" s="44">
        <f>IF(SUM(N19,P19,R19,T19,V19,X19,Z19,AB19,AD19)=0,"",SUM(N19,P19,R19,T19,V19,X19,Z19,AB19,AD19))</f>
        <v>3.3591782407407414E-2</v>
      </c>
      <c r="J19" s="78">
        <f>I19-MIN(I$17:I$18)</f>
        <v>8.8149305555555585E-3</v>
      </c>
      <c r="K19" s="94">
        <v>6.9502314814814806E-4</v>
      </c>
      <c r="L19" s="9">
        <f>K19-MIN(K$17:K$18)</f>
        <v>-3.4490740740740857E-5</v>
      </c>
      <c r="M19" s="84">
        <v>1</v>
      </c>
      <c r="N19" s="94">
        <v>7.8313657407407412E-3</v>
      </c>
      <c r="O19" s="9">
        <f>N19-MIN(N$17:N$18)</f>
        <v>5.2662037037037087E-4</v>
      </c>
      <c r="P19" s="38">
        <v>1.3272916666666667E-2</v>
      </c>
      <c r="Q19" s="9">
        <f>P19-MIN(P$17:P$18)</f>
        <v>6.7849537037037045E-3</v>
      </c>
      <c r="R19" s="38">
        <v>5.5709490740740745E-3</v>
      </c>
      <c r="S19" s="9">
        <f>R19-MIN(R$17:R$18)</f>
        <v>7.0810185185185212E-4</v>
      </c>
      <c r="T19" s="20">
        <v>6.9165509259259267E-3</v>
      </c>
      <c r="U19" s="9">
        <f>T19-MIN(T$17:T$18)</f>
        <v>7.9525462962962926E-4</v>
      </c>
      <c r="V19" s="9"/>
      <c r="W19" s="9"/>
      <c r="X19" s="9"/>
      <c r="Y19" s="9"/>
      <c r="Z19" s="9"/>
      <c r="AA19" s="9"/>
      <c r="AB19" s="9"/>
      <c r="AC19" s="9"/>
      <c r="AD19" s="16"/>
      <c r="AE19" s="1"/>
    </row>
    <row r="20" spans="1:39" ht="18.95" customHeight="1">
      <c r="B20" s="18">
        <v>12</v>
      </c>
      <c r="C20" s="58"/>
      <c r="D20" s="59"/>
      <c r="E20" s="60"/>
      <c r="F20" s="61"/>
      <c r="G20" s="61"/>
      <c r="H20" s="9"/>
      <c r="I20" s="44" t="str">
        <f>IF(SUM(N20,P20,R20,T20,V20,X20,Z20,AB20,AD20)=0,"",SUM(N20,P20,R20,T20,V20,X20,Z20,AB20,AD20))</f>
        <v/>
      </c>
      <c r="J20" s="78"/>
      <c r="K20" s="94"/>
      <c r="L20" s="9"/>
      <c r="M20" s="84"/>
      <c r="N20" s="94"/>
      <c r="O20" s="9"/>
      <c r="P20" s="38"/>
      <c r="Q20" s="9"/>
      <c r="R20" s="38"/>
      <c r="S20" s="9"/>
      <c r="T20" s="20"/>
      <c r="U20" s="9"/>
      <c r="V20" s="9"/>
      <c r="W20" s="9"/>
      <c r="X20" s="9"/>
      <c r="Y20" s="9"/>
      <c r="Z20" s="9"/>
      <c r="AA20" s="9"/>
      <c r="AB20" s="9"/>
      <c r="AC20" s="9"/>
      <c r="AD20" s="16"/>
      <c r="AE20" s="1"/>
    </row>
    <row r="21" spans="1:39" ht="18.95" customHeight="1">
      <c r="A21" s="18">
        <v>1</v>
      </c>
      <c r="B21" s="18">
        <v>14</v>
      </c>
      <c r="C21" s="58">
        <f>RANK(D21,$D$21:$D$22,1)</f>
        <v>1</v>
      </c>
      <c r="D21" s="59">
        <f>IFERROR(RANK(I21,$I$11:$I$40,1),"-")</f>
        <v>3</v>
      </c>
      <c r="E21" s="60">
        <v>113</v>
      </c>
      <c r="F21" s="61" t="s">
        <v>18</v>
      </c>
      <c r="G21" s="61"/>
      <c r="H21" s="9" t="s">
        <v>40</v>
      </c>
      <c r="I21" s="44">
        <f>IF(SUM(N21,P21,R21,T21,V21,X21,Z21,AB21,AD21)=0,"",SUM(N21,P21,R21,T21,V21,X21,Z21,AB21,AD21))</f>
        <v>2.3126273148148149E-2</v>
      </c>
      <c r="J21" s="78">
        <f>I21-MIN(I$21:I$21)</f>
        <v>0</v>
      </c>
      <c r="K21" s="94" t="s">
        <v>17</v>
      </c>
      <c r="L21" s="9"/>
      <c r="M21" s="84" t="s">
        <v>27</v>
      </c>
      <c r="N21" s="94">
        <v>6.9305555555555553E-3</v>
      </c>
      <c r="O21" s="9">
        <f>N21-MIN(N$21:N$21)</f>
        <v>0</v>
      </c>
      <c r="P21" s="38">
        <v>5.9056712962962969E-3</v>
      </c>
      <c r="Q21" s="9">
        <f>P21-MIN(P$21:P$21)</f>
        <v>0</v>
      </c>
      <c r="R21" s="38">
        <v>4.3506944444444444E-3</v>
      </c>
      <c r="S21" s="9">
        <f>R21-MIN(R$21:R$21)</f>
        <v>0</v>
      </c>
      <c r="T21" s="20">
        <v>5.9393518518518519E-3</v>
      </c>
      <c r="U21" s="9">
        <f>T21-MIN(T$21:T$21)</f>
        <v>0</v>
      </c>
      <c r="V21" s="9"/>
      <c r="W21" s="9">
        <f>V21-MIN(V$21:V$24)</f>
        <v>0</v>
      </c>
      <c r="X21" s="9"/>
      <c r="Y21" s="9">
        <f>X21-MIN(X$21:X$24)</f>
        <v>0</v>
      </c>
      <c r="Z21" s="9"/>
      <c r="AA21" s="9">
        <f>Z21-MIN(Z$11:Z$22)</f>
        <v>0</v>
      </c>
      <c r="AB21" s="9"/>
      <c r="AC21" s="9">
        <f>AB21-MIN(AB$21:AB$24)</f>
        <v>0</v>
      </c>
      <c r="AD21" s="35"/>
      <c r="AE21" s="43">
        <f>AD21-MIN(AD21:AD34)</f>
        <v>0</v>
      </c>
    </row>
    <row r="22" spans="1:39" ht="18.95" customHeight="1">
      <c r="B22" s="18">
        <v>13</v>
      </c>
      <c r="C22" s="58">
        <f>RANK(D22,$D$21:$D$22,1)</f>
        <v>2</v>
      </c>
      <c r="D22" s="59">
        <f>RANK(I22,$I$11:$I$40,1)</f>
        <v>6</v>
      </c>
      <c r="E22" s="60">
        <v>135</v>
      </c>
      <c r="F22" s="61" t="s">
        <v>24</v>
      </c>
      <c r="G22" s="61" t="s">
        <v>51</v>
      </c>
      <c r="H22" s="9" t="s">
        <v>40</v>
      </c>
      <c r="I22" s="44">
        <f>IF(SUM(N22,P22,R22,T22,V22,X22,Z22,AB22,AD22)=0,"",SUM(N22,P22,R22,T22,V22,X22,Z22,AB22,AD22))</f>
        <v>2.4965856481481485E-2</v>
      </c>
      <c r="J22" s="78">
        <f>I22-MIN(I$21:I$21)</f>
        <v>1.8395833333333354E-3</v>
      </c>
      <c r="K22" s="94">
        <v>8.5868055555555556E-4</v>
      </c>
      <c r="L22" s="9">
        <v>0</v>
      </c>
      <c r="M22" s="84">
        <v>1</v>
      </c>
      <c r="N22" s="94">
        <v>7.1745370370370374E-3</v>
      </c>
      <c r="O22" s="9">
        <f>N22-MIN(N$21:N$21)</f>
        <v>2.4398148148148217E-4</v>
      </c>
      <c r="P22" s="38">
        <v>6.0784722222222221E-3</v>
      </c>
      <c r="Q22" s="9">
        <f>P22-MIN(P$21:P$21)</f>
        <v>1.7280092592592521E-4</v>
      </c>
      <c r="R22" s="38">
        <v>4.6421296296296297E-3</v>
      </c>
      <c r="S22" s="9">
        <f>R22-MIN(R$21:R$21)</f>
        <v>2.9143518518518537E-4</v>
      </c>
      <c r="T22" s="20">
        <v>7.0707175925925929E-3</v>
      </c>
      <c r="U22" s="9">
        <f>T22-MIN(T$21:T$21)</f>
        <v>1.1313657407407409E-3</v>
      </c>
      <c r="V22" s="9"/>
      <c r="W22" s="9">
        <f>V22-MIN(V$35:V$38)</f>
        <v>0</v>
      </c>
      <c r="X22" s="9"/>
      <c r="Y22" s="9"/>
      <c r="Z22" s="9"/>
      <c r="AA22" s="9">
        <f>Z22-MIN(Z$35:Z$38)</f>
        <v>0</v>
      </c>
      <c r="AB22" s="9"/>
      <c r="AC22" s="9"/>
      <c r="AD22" s="14"/>
      <c r="AE22" s="7"/>
    </row>
    <row r="23" spans="1:39" ht="18.95" customHeight="1">
      <c r="B23" s="18">
        <v>15</v>
      </c>
      <c r="C23" s="58"/>
      <c r="D23" s="59"/>
      <c r="E23" s="60"/>
      <c r="F23" s="61"/>
      <c r="G23" s="61"/>
      <c r="H23" s="9"/>
      <c r="I23" s="44" t="str">
        <f>IF(SUM(N23,P23,R23,T23,V23,X23,Z23,AB23,AD23)=0,"",SUM(N23,P23,R23,T23,V23,X23,Z23,AB23,AD23))</f>
        <v/>
      </c>
      <c r="J23" s="78"/>
      <c r="K23" s="94"/>
      <c r="L23" s="9"/>
      <c r="M23" s="84"/>
      <c r="N23" s="94"/>
      <c r="O23" s="9"/>
      <c r="P23" s="38"/>
      <c r="Q23" s="9"/>
      <c r="R23" s="38"/>
      <c r="S23" s="9"/>
      <c r="T23" s="20"/>
      <c r="U23" s="9"/>
      <c r="V23" s="9"/>
      <c r="W23" s="9"/>
      <c r="X23" s="9"/>
      <c r="Y23" s="9"/>
      <c r="Z23" s="9"/>
      <c r="AA23" s="9"/>
      <c r="AB23" s="9"/>
      <c r="AC23" s="9"/>
      <c r="AD23" s="35"/>
      <c r="AE23" s="43"/>
    </row>
    <row r="24" spans="1:39" s="36" customFormat="1" ht="18.95" customHeight="1">
      <c r="A24" s="18"/>
      <c r="B24" s="18">
        <v>20</v>
      </c>
      <c r="C24" s="58">
        <f>IFERROR(RANK(D24,$D$24:$D$29,1),"-")</f>
        <v>1</v>
      </c>
      <c r="D24" s="59">
        <f>IFERROR(RANK(I24,$I$11:$I$40,1),"-")</f>
        <v>7</v>
      </c>
      <c r="E24" s="60">
        <v>106</v>
      </c>
      <c r="F24" s="61" t="s">
        <v>43</v>
      </c>
      <c r="G24" s="61"/>
      <c r="H24" s="9"/>
      <c r="I24" s="44">
        <f>IF(SUM(N24,P24,R24,T24,V24,X24,Z24,AB24,AD24)=0,"",SUM(N24,P24,R24,T24,V24,X24,Z24,AB24,AD24))</f>
        <v>2.5086574074074077E-2</v>
      </c>
      <c r="J24" s="78">
        <f>I24-MIN(I$24:I$28)</f>
        <v>0</v>
      </c>
      <c r="K24" s="94" t="s">
        <v>17</v>
      </c>
      <c r="L24" s="9" t="s">
        <v>27</v>
      </c>
      <c r="M24" s="84" t="s">
        <v>27</v>
      </c>
      <c r="N24" s="94">
        <v>7.3886574074074072E-3</v>
      </c>
      <c r="O24" s="9">
        <f>N24-MIN(N$24:N$28)</f>
        <v>0</v>
      </c>
      <c r="P24" s="38">
        <v>6.4905092592592592E-3</v>
      </c>
      <c r="Q24" s="9">
        <f>P24-MIN(P$24:P$28)</f>
        <v>0</v>
      </c>
      <c r="R24" s="38">
        <v>4.8314814814814817E-3</v>
      </c>
      <c r="S24" s="9">
        <f>R24-MIN(R$24:R$28)</f>
        <v>0</v>
      </c>
      <c r="T24" s="20">
        <v>6.3759259259259264E-3</v>
      </c>
      <c r="U24" s="9">
        <f>T24-MIN(T$24:T$28)</f>
        <v>0</v>
      </c>
      <c r="V24" s="9"/>
      <c r="W24" s="9"/>
      <c r="X24" s="9"/>
      <c r="Y24" s="9"/>
      <c r="Z24" s="9"/>
      <c r="AA24" s="9"/>
      <c r="AB24" s="9"/>
      <c r="AC24" s="9"/>
      <c r="AD24" s="16"/>
      <c r="AE24" s="1"/>
      <c r="AF24"/>
      <c r="AG24"/>
      <c r="AH24"/>
      <c r="AI24"/>
      <c r="AJ24"/>
      <c r="AK24"/>
      <c r="AL24"/>
      <c r="AM24"/>
    </row>
    <row r="25" spans="1:39" ht="18.95" customHeight="1">
      <c r="A25" s="18">
        <v>4</v>
      </c>
      <c r="B25" s="18">
        <v>17</v>
      </c>
      <c r="C25" s="58">
        <f t="shared" ref="C25:C29" si="0">IFERROR(RANK(D25,$D$24:$D$29,1),"-")</f>
        <v>2</v>
      </c>
      <c r="D25" s="59">
        <f>RANK(I25,$I$11:$I$40,1)</f>
        <v>12</v>
      </c>
      <c r="E25" s="60">
        <v>144</v>
      </c>
      <c r="F25" s="61" t="s">
        <v>66</v>
      </c>
      <c r="G25" s="61"/>
      <c r="H25" s="9" t="s">
        <v>41</v>
      </c>
      <c r="I25" s="44">
        <f>IF(SUM(N25,P25,R25,T25,V25,X25,Z25,AB25,AD25)=0,"",SUM(N25,P25,R25,T25,V25,X25,Z25,AB25,AD25))</f>
        <v>2.9309374999999999E-2</v>
      </c>
      <c r="J25" s="78">
        <f>I25-MIN(I$24:I$28)</f>
        <v>4.2228009259259215E-3</v>
      </c>
      <c r="K25" s="94">
        <v>8.8437500000000007E-4</v>
      </c>
      <c r="L25" s="9">
        <f>K25-MIN(K$21:K$24)</f>
        <v>2.5694444444444506E-5</v>
      </c>
      <c r="M25" s="84">
        <v>2</v>
      </c>
      <c r="N25" s="94">
        <v>9.2726851851851842E-3</v>
      </c>
      <c r="O25" s="9">
        <f>N25-MIN(N$24:N$28)</f>
        <v>1.884027777777777E-3</v>
      </c>
      <c r="P25" s="38">
        <v>7.3858796296296303E-3</v>
      </c>
      <c r="Q25" s="9">
        <f>P25-MIN(P$24:P$28)</f>
        <v>8.9537037037037102E-4</v>
      </c>
      <c r="R25" s="38">
        <v>5.5693287037037039E-3</v>
      </c>
      <c r="S25" s="9">
        <f>R25-MIN(R$24:R$28)</f>
        <v>7.378472222222222E-4</v>
      </c>
      <c r="T25" s="20">
        <v>7.0814814814814811E-3</v>
      </c>
      <c r="U25" s="9">
        <f>T25-MIN(T$24:T$28)</f>
        <v>7.0555555555555476E-4</v>
      </c>
      <c r="V25" s="9"/>
      <c r="W25" s="9">
        <f>V25-MIN(V$21:V$24)</f>
        <v>0</v>
      </c>
      <c r="X25" s="9"/>
      <c r="Y25" s="9">
        <f>X25-MIN(X$21:X$24)</f>
        <v>0</v>
      </c>
      <c r="Z25" s="9"/>
      <c r="AA25" s="9">
        <f>Z25-MIN(Z$11:Z$22)</f>
        <v>0</v>
      </c>
      <c r="AB25" s="9"/>
      <c r="AC25" s="9"/>
      <c r="AD25" s="16"/>
      <c r="AE25" s="42"/>
    </row>
    <row r="26" spans="1:39" ht="18.95" customHeight="1">
      <c r="B26" s="18">
        <v>19</v>
      </c>
      <c r="C26" s="58">
        <f t="shared" si="0"/>
        <v>3</v>
      </c>
      <c r="D26" s="59">
        <f>RANK(I26,$I$11:$I$40,1)</f>
        <v>18</v>
      </c>
      <c r="E26" s="60">
        <v>145</v>
      </c>
      <c r="F26" s="89" t="s">
        <v>70</v>
      </c>
      <c r="G26" s="61" t="s">
        <v>59</v>
      </c>
      <c r="H26" s="9" t="s">
        <v>41</v>
      </c>
      <c r="I26" s="44">
        <f>IF(SUM(N26,P26,R26,T26,V26,X26,Z26,AB26,AD26)=0,"",SUM(N26,P26,R26,T26,V26,X26,Z26,AB26,AD26))</f>
        <v>3.4531018518518523E-2</v>
      </c>
      <c r="J26" s="78">
        <f>I26-MIN(I$24:I$28)</f>
        <v>9.4444444444444463E-3</v>
      </c>
      <c r="K26" s="94">
        <v>9.5266203703703702E-4</v>
      </c>
      <c r="L26" s="9">
        <f>K26-MIN(K$21:K$24)</f>
        <v>9.3981481481481455E-5</v>
      </c>
      <c r="M26" s="84">
        <v>4</v>
      </c>
      <c r="N26" s="94">
        <v>1.0192013888888889E-2</v>
      </c>
      <c r="O26" s="9">
        <f>N26-MIN(N$24:N$28)</f>
        <v>2.8033564814814822E-3</v>
      </c>
      <c r="P26" s="38">
        <v>9.0579861111111121E-3</v>
      </c>
      <c r="Q26" s="9">
        <f>P26-MIN(P$24:P$28)</f>
        <v>2.5674768518518529E-3</v>
      </c>
      <c r="R26" s="38">
        <v>7.1909722222222227E-3</v>
      </c>
      <c r="S26" s="9">
        <f>R26-MIN(R$24:R$28)</f>
        <v>2.359490740740741E-3</v>
      </c>
      <c r="T26" s="20">
        <v>8.0900462962962966E-3</v>
      </c>
      <c r="U26" s="9">
        <f>T26-MIN(T$24:T$28)</f>
        <v>1.7141203703703702E-3</v>
      </c>
      <c r="V26" s="9"/>
      <c r="W26" s="9"/>
      <c r="X26" s="9"/>
      <c r="Y26" s="9"/>
      <c r="Z26" s="9"/>
      <c r="AA26" s="9"/>
      <c r="AB26" s="9"/>
      <c r="AC26" s="9"/>
      <c r="AD26" s="10"/>
      <c r="AE26" s="7"/>
    </row>
    <row r="27" spans="1:39">
      <c r="A27" s="64">
        <v>12</v>
      </c>
      <c r="B27" s="18">
        <v>16</v>
      </c>
      <c r="C27" s="58">
        <f t="shared" si="0"/>
        <v>4</v>
      </c>
      <c r="D27" s="59">
        <f>RANK(I27,$I$11:$I$40,1)</f>
        <v>19</v>
      </c>
      <c r="E27" s="60">
        <v>139</v>
      </c>
      <c r="F27" s="61" t="s">
        <v>65</v>
      </c>
      <c r="G27" s="61"/>
      <c r="H27" s="9" t="s">
        <v>41</v>
      </c>
      <c r="I27" s="31">
        <f>IF(SUM(N27,P27,R27,T27,V27,X27,Z27,AB27,AD27)=0,"",SUM(N27,P27,R27,T27,V27,X27,Z27,AB27,AD27))</f>
        <v>4.2577083333333335E-2</v>
      </c>
      <c r="J27" s="78">
        <f>I27-MIN(I$24:I$28)</f>
        <v>1.7490509259259258E-2</v>
      </c>
      <c r="K27" s="94">
        <v>8.7025462962962957E-4</v>
      </c>
      <c r="L27" s="9">
        <f>K27-MIN(K$21:K$24)</f>
        <v>1.1574074074074004E-5</v>
      </c>
      <c r="M27" s="84">
        <v>1</v>
      </c>
      <c r="N27" s="94">
        <v>1.0128356481481483E-2</v>
      </c>
      <c r="O27" s="9">
        <f>N27-MIN(N$24:N$28)</f>
        <v>2.7396990740740758E-3</v>
      </c>
      <c r="P27" s="38">
        <v>7.893981481481481E-3</v>
      </c>
      <c r="Q27" s="9">
        <f>P27-MIN(P$24:P$28)</f>
        <v>1.4034722222222218E-3</v>
      </c>
      <c r="R27" s="38">
        <v>7.0978009259259267E-3</v>
      </c>
      <c r="S27" s="9">
        <f>R27-MIN(R$24:R$28)</f>
        <v>2.2663194444444449E-3</v>
      </c>
      <c r="T27" s="20">
        <v>1.7456944444444445E-2</v>
      </c>
      <c r="U27" s="9">
        <f>T27-MIN(T$24:T$28)</f>
        <v>1.1081018518518518E-2</v>
      </c>
      <c r="V27" s="9"/>
      <c r="W27" s="9">
        <f>V27-MIN(V$21:V$24)</f>
        <v>0</v>
      </c>
      <c r="X27" s="9"/>
      <c r="Y27" s="9">
        <f>X27-MIN(X$21:X$24)</f>
        <v>0</v>
      </c>
      <c r="Z27" s="9"/>
      <c r="AA27" s="9">
        <f>Z27-MIN(Z$11:Z$22)</f>
        <v>0</v>
      </c>
      <c r="AB27" s="9"/>
      <c r="AC27" s="9">
        <f>AB27-MIN(AB$21:AB$24)</f>
        <v>0</v>
      </c>
      <c r="AD27" s="16"/>
      <c r="AE27" s="1">
        <f>AD27-MIN(AD25:AD37)</f>
        <v>0</v>
      </c>
      <c r="AH27" s="36"/>
      <c r="AI27" s="36"/>
      <c r="AJ27" s="36"/>
      <c r="AK27" s="36"/>
      <c r="AL27" s="36"/>
      <c r="AM27" s="36"/>
    </row>
    <row r="28" spans="1:39" ht="18.95" customHeight="1">
      <c r="B28" s="18">
        <v>18</v>
      </c>
      <c r="C28" s="58">
        <f t="shared" si="0"/>
        <v>5</v>
      </c>
      <c r="D28" s="59">
        <f>RANK(I28,$I$11:$I$40,1)</f>
        <v>21</v>
      </c>
      <c r="E28" s="60">
        <v>114</v>
      </c>
      <c r="F28" s="61" t="s">
        <v>42</v>
      </c>
      <c r="G28" s="61"/>
      <c r="H28" s="9" t="s">
        <v>41</v>
      </c>
      <c r="I28" s="101">
        <f>IF(SUM(N28,P28,R28,T28,V28,X28,Z28,AB28,AD28)=0,"",SUM(N28,P28,R28,T28,V28,X28,Z28,AB28,AD28))</f>
        <v>6.4023148148148148E-2</v>
      </c>
      <c r="J28" s="78">
        <f>I28-MIN(I$24:I$28)</f>
        <v>3.8936574074074068E-2</v>
      </c>
      <c r="K28" s="94">
        <v>9.4016203703703699E-4</v>
      </c>
      <c r="L28" s="9">
        <f>K28-MIN(K$21:K$24)</f>
        <v>8.1481481481481422E-5</v>
      </c>
      <c r="M28" s="84">
        <v>3</v>
      </c>
      <c r="N28" s="94">
        <v>8.9804398148148144E-3</v>
      </c>
      <c r="O28" s="9">
        <f>N28-MIN(N$24:N$28)</f>
        <v>1.5917824074074072E-3</v>
      </c>
      <c r="P28" s="38">
        <v>7.7703703703703711E-3</v>
      </c>
      <c r="Q28" s="9">
        <f>P28-MIN(P$24:P$28)</f>
        <v>1.2798611111111118E-3</v>
      </c>
      <c r="R28" s="38">
        <v>5.6056712962962961E-3</v>
      </c>
      <c r="S28" s="9">
        <f>R28-MIN(R$24:R$28)</f>
        <v>7.7418981481481436E-4</v>
      </c>
      <c r="T28" s="100">
        <v>4.1666666666666664E-2</v>
      </c>
      <c r="U28" s="9">
        <f>T28-MIN(T$24:T$28)</f>
        <v>3.5290740740740741E-2</v>
      </c>
      <c r="V28" s="9"/>
      <c r="W28" s="9">
        <f>V28-MIN(V$21:V$24)</f>
        <v>0</v>
      </c>
      <c r="X28" s="9"/>
      <c r="Y28" s="9"/>
      <c r="Z28" s="9"/>
      <c r="AA28" s="9">
        <f>Z28-MIN(Z$11:Z$22)</f>
        <v>0</v>
      </c>
      <c r="AB28" s="9"/>
      <c r="AC28" s="9"/>
      <c r="AD28" s="35"/>
      <c r="AE28" s="17">
        <f>AD28-MIN(AD14:AD36)</f>
        <v>0</v>
      </c>
    </row>
    <row r="29" spans="1:39" ht="18.95" customHeight="1">
      <c r="A29" s="18">
        <v>5</v>
      </c>
      <c r="B29" s="18">
        <v>21</v>
      </c>
      <c r="C29" s="58" t="str">
        <f t="shared" si="0"/>
        <v>-</v>
      </c>
      <c r="D29" s="59" t="str">
        <f>IFERROR(RANK(I29,$I$11:$I$40,1),"-")</f>
        <v>-</v>
      </c>
      <c r="E29" s="60"/>
      <c r="F29" s="61" t="s">
        <v>71</v>
      </c>
      <c r="G29" s="61"/>
      <c r="H29" s="63"/>
      <c r="I29" s="44" t="str">
        <f>IF(SUM(N29,P29,R29,T29,V29,X29,Z29,AB29,AD29)=0,"",SUM(N29,P29,R29,T29,V29,X29,Z29,AB29,AD29))</f>
        <v/>
      </c>
      <c r="J29" s="78" t="e">
        <f>I29-MIN(I$29:I$29)</f>
        <v>#VALUE!</v>
      </c>
      <c r="K29" s="94" t="s">
        <v>17</v>
      </c>
      <c r="L29" s="9" t="s">
        <v>27</v>
      </c>
      <c r="M29" s="84" t="s">
        <v>27</v>
      </c>
      <c r="N29" s="94" t="s">
        <v>26</v>
      </c>
      <c r="O29" s="9" t="e">
        <f>N29-MIN(N$29:N$29)</f>
        <v>#VALUE!</v>
      </c>
      <c r="P29" s="38"/>
      <c r="Q29" s="9">
        <f>P29-MIN(P$29:P$29)</f>
        <v>0</v>
      </c>
      <c r="R29" s="38" t="s">
        <v>17</v>
      </c>
      <c r="S29" s="9" t="e">
        <f>R29-MIN(R$29:R$29)</f>
        <v>#VALUE!</v>
      </c>
      <c r="T29" s="20"/>
      <c r="U29" s="9">
        <f>T29-MIN(T$29:T$29)</f>
        <v>0</v>
      </c>
      <c r="V29" s="9"/>
      <c r="W29" s="9">
        <f>V29-MIN(V$29:V$29)</f>
        <v>0</v>
      </c>
      <c r="X29" s="9"/>
      <c r="Y29" s="9">
        <f>X29-MIN(X$29:X$29)</f>
        <v>0</v>
      </c>
      <c r="Z29" s="9"/>
      <c r="AA29" s="9">
        <f>Z29-MIN(Z$11:Z$22)</f>
        <v>0</v>
      </c>
      <c r="AB29" s="9"/>
      <c r="AC29" s="9">
        <f>AB29-MIN(AB$29:AB$29)</f>
        <v>0</v>
      </c>
      <c r="AD29" s="16"/>
      <c r="AE29" s="1"/>
    </row>
    <row r="30" spans="1:39" ht="18.95" customHeight="1">
      <c r="B30" s="18">
        <v>22</v>
      </c>
      <c r="C30" s="58"/>
      <c r="D30" s="59"/>
      <c r="E30" s="60"/>
      <c r="F30" s="61"/>
      <c r="G30" s="61"/>
      <c r="H30" s="9"/>
      <c r="I30" s="44" t="str">
        <f>IF(SUM(N30,P30,R30,T30,V30,X30,Z30,AB30,AD30)=0,"",SUM(N30,P30,R30,T30,V30,X30,Z30,AB30,AD30))</f>
        <v/>
      </c>
      <c r="J30" s="78"/>
      <c r="K30" s="94"/>
      <c r="L30" s="9"/>
      <c r="M30" s="84"/>
      <c r="N30" s="94"/>
      <c r="O30" s="9"/>
      <c r="P30" s="38"/>
      <c r="Q30" s="9"/>
      <c r="R30" s="38"/>
      <c r="S30" s="9"/>
      <c r="T30" s="20"/>
      <c r="U30" s="9"/>
      <c r="V30" s="9"/>
      <c r="W30" s="9"/>
      <c r="X30" s="9"/>
      <c r="Y30" s="9"/>
      <c r="Z30" s="9"/>
      <c r="AA30" s="9"/>
      <c r="AB30" s="9"/>
      <c r="AC30" s="9"/>
      <c r="AD30" s="16"/>
      <c r="AE30" s="1"/>
    </row>
    <row r="31" spans="1:39" ht="18.95" customHeight="1">
      <c r="A31" s="64"/>
      <c r="B31" s="18">
        <v>24</v>
      </c>
      <c r="C31" s="58">
        <f>IFERROR(RANK(D31,$D$31:$D$32,1),"-")</f>
        <v>1</v>
      </c>
      <c r="D31" s="59">
        <f>RANK(I31,$I$11:$I$40,1)</f>
        <v>9</v>
      </c>
      <c r="E31" s="60">
        <v>454</v>
      </c>
      <c r="F31" s="61" t="s">
        <v>25</v>
      </c>
      <c r="G31" s="61"/>
      <c r="H31" s="9" t="s">
        <v>23</v>
      </c>
      <c r="I31" s="44">
        <f>IF(SUM(N31,P31,R31,T31,V31,X31,Z31,AB31,AD31)=0,"",SUM(N31,P31,R31,T31,V31,X31,Z31,AB31,AD31))</f>
        <v>2.7091319444444442E-2</v>
      </c>
      <c r="J31" s="78">
        <f>I31-MIN(I$31:I$32)</f>
        <v>0</v>
      </c>
      <c r="K31" s="94">
        <v>8.7199074074074078E-4</v>
      </c>
      <c r="L31" s="9">
        <f>K31-MIN(K$31:K$32)</f>
        <v>7.2453703703703807E-5</v>
      </c>
      <c r="M31" s="84">
        <v>2</v>
      </c>
      <c r="N31" s="94">
        <v>8.1149305555555541E-3</v>
      </c>
      <c r="O31" s="9"/>
      <c r="P31" s="38">
        <v>7.0840277777777785E-3</v>
      </c>
      <c r="Q31" s="9"/>
      <c r="R31" s="38">
        <v>5.1084490740740743E-3</v>
      </c>
      <c r="S31" s="9"/>
      <c r="T31" s="20">
        <v>6.7839120370370371E-3</v>
      </c>
      <c r="U31" s="9"/>
      <c r="V31" s="9"/>
      <c r="W31" s="9"/>
      <c r="X31" s="9"/>
      <c r="Y31" s="9"/>
      <c r="Z31" s="9"/>
      <c r="AA31" s="9"/>
      <c r="AB31" s="9"/>
      <c r="AC31" s="9"/>
      <c r="AD31" s="10"/>
      <c r="AE31" s="7"/>
    </row>
    <row r="32" spans="1:39" ht="18.95" customHeight="1">
      <c r="A32" s="64">
        <v>13</v>
      </c>
      <c r="B32" s="18">
        <v>23</v>
      </c>
      <c r="C32" s="58">
        <f>IFERROR(RANK(D32,$D$31:$D$32,1),"-")</f>
        <v>2</v>
      </c>
      <c r="D32" s="59">
        <f>RANK(I32,$I$11:$I$40,1)</f>
        <v>13</v>
      </c>
      <c r="E32" s="60">
        <v>632</v>
      </c>
      <c r="F32" s="61" t="s">
        <v>72</v>
      </c>
      <c r="G32" s="61" t="s">
        <v>52</v>
      </c>
      <c r="H32" s="63" t="s">
        <v>23</v>
      </c>
      <c r="I32" s="44">
        <f>IF(SUM(N32,P32,R32,T32,V32,X32,Z32,AB32,AD32)=0,"",SUM(N32,P32,R32,T32,V32,X32,Z32,AB32,AD32))</f>
        <v>2.970127314814815E-2</v>
      </c>
      <c r="J32" s="78">
        <f>I32-MIN(I$31:I$32)</f>
        <v>2.6099537037037081E-3</v>
      </c>
      <c r="K32" s="94">
        <v>7.9953703703703697E-4</v>
      </c>
      <c r="L32" s="9">
        <f>K32-MIN(K$31:K$32)</f>
        <v>0</v>
      </c>
      <c r="M32" s="84">
        <v>1</v>
      </c>
      <c r="N32" s="94">
        <v>8.7642361111111115E-3</v>
      </c>
      <c r="O32" s="9">
        <f>N32-MIN(N$31:N$31)</f>
        <v>6.4930555555555748E-4</v>
      </c>
      <c r="P32" s="38">
        <v>7.7715277777777791E-3</v>
      </c>
      <c r="Q32" s="9">
        <f>P32-MIN(P$31:P$31)</f>
        <v>6.8750000000000061E-4</v>
      </c>
      <c r="R32" s="38">
        <v>5.7143518518518524E-3</v>
      </c>
      <c r="S32" s="9">
        <f>R32-MIN(R$31:R$31)</f>
        <v>6.0590277777777812E-4</v>
      </c>
      <c r="T32" s="20">
        <v>7.4511574074074072E-3</v>
      </c>
      <c r="U32" s="9">
        <f>T32-MIN(T$31:T$31)</f>
        <v>6.6724537037037013E-4</v>
      </c>
      <c r="V32" s="9"/>
      <c r="W32" s="9">
        <f>V32-MIN(V$31:V$31)</f>
        <v>0</v>
      </c>
      <c r="X32" s="9"/>
      <c r="Y32" s="9">
        <f>X32-MIN(X$31:X$31)</f>
        <v>0</v>
      </c>
      <c r="Z32" s="9"/>
      <c r="AA32" s="9">
        <f>Z32-MIN(Z$11:Z$22)</f>
        <v>0</v>
      </c>
      <c r="AB32" s="9"/>
      <c r="AC32" s="9">
        <f>AB32-MIN(AB$31:AB$31)</f>
        <v>0</v>
      </c>
      <c r="AD32" s="16"/>
      <c r="AE32" s="1">
        <f>AD32-MIN(AD30:AD41)</f>
        <v>0</v>
      </c>
    </row>
    <row r="33" spans="1:33" ht="18.95" customHeight="1">
      <c r="A33" s="64"/>
      <c r="B33" s="18">
        <v>25</v>
      </c>
      <c r="C33" s="58"/>
      <c r="D33" s="59"/>
      <c r="E33" s="60"/>
      <c r="F33" s="61"/>
      <c r="G33" s="61"/>
      <c r="H33" s="9"/>
      <c r="I33" s="44" t="str">
        <f>IF(SUM(N33,P33,R33,T33,V33,X33,Z33,AB33,AD33)=0,"",SUM(N33,P33,R33,T33,V33,X33,Z33,AB33,AD33))</f>
        <v/>
      </c>
      <c r="J33" s="78"/>
      <c r="K33" s="94"/>
      <c r="L33" s="9"/>
      <c r="M33" s="84"/>
      <c r="N33" s="94"/>
      <c r="O33" s="9"/>
      <c r="P33" s="38"/>
      <c r="Q33" s="9"/>
      <c r="R33" s="38"/>
      <c r="S33" s="9"/>
      <c r="T33" s="20"/>
      <c r="U33" s="9"/>
      <c r="V33" s="9"/>
      <c r="W33" s="9"/>
      <c r="X33" s="9"/>
      <c r="Y33" s="9"/>
      <c r="Z33" s="9"/>
      <c r="AA33" s="9"/>
      <c r="AB33" s="9"/>
      <c r="AC33" s="9"/>
      <c r="AD33" s="16"/>
      <c r="AE33" s="1"/>
    </row>
    <row r="34" spans="1:33" ht="18.95" customHeight="1">
      <c r="B34" s="18">
        <v>27</v>
      </c>
      <c r="C34" s="58">
        <f>IFERROR(RANK(D34,$D$34:$D$37,1),"-")</f>
        <v>1</v>
      </c>
      <c r="D34" s="59">
        <f>RANK(I34,$I$11:$I$40,1)</f>
        <v>10</v>
      </c>
      <c r="E34" s="60">
        <v>269</v>
      </c>
      <c r="F34" s="65" t="s">
        <v>45</v>
      </c>
      <c r="G34" s="65" t="s">
        <v>58</v>
      </c>
      <c r="H34" s="65" t="s">
        <v>44</v>
      </c>
      <c r="I34" s="44">
        <f>IF(SUM(N34,P34,R34,T34,V34,X34,Z34,AB34,AD34)=0,"",SUM(N34,P34,R34,T34,V34,X34,Z34,AB34,AD34))</f>
        <v>2.902349537037037E-2</v>
      </c>
      <c r="J34" s="78">
        <f>I34-MIN(I$34:I$37)</f>
        <v>0</v>
      </c>
      <c r="K34" s="94">
        <v>9.2164351851851858E-4</v>
      </c>
      <c r="L34" s="9">
        <f>K34-MIN(K$34:K$37)</f>
        <v>1.0752314814814815E-4</v>
      </c>
      <c r="M34" s="86">
        <v>2</v>
      </c>
      <c r="N34" s="94">
        <v>8.7243055555555563E-3</v>
      </c>
      <c r="O34" s="9">
        <f>N34-MIN(N$34:N$37)</f>
        <v>1.2118055555555493E-4</v>
      </c>
      <c r="P34" s="38">
        <v>7.5574074074074076E-3</v>
      </c>
      <c r="Q34" s="9">
        <f>P34-MIN(P$34:P$37)</f>
        <v>0</v>
      </c>
      <c r="R34" s="38">
        <v>5.5188657407407408E-3</v>
      </c>
      <c r="S34" s="9">
        <f>R34-MIN(R$34:R$37)</f>
        <v>0</v>
      </c>
      <c r="T34" s="9">
        <v>7.2229166666666665E-3</v>
      </c>
      <c r="U34" s="9">
        <f>T34-MIN(T$34:T$37)</f>
        <v>0</v>
      </c>
      <c r="V34" s="9"/>
      <c r="W34" s="79">
        <f>V34-MIN(V$34:V$35)</f>
        <v>0</v>
      </c>
      <c r="X34" s="9"/>
      <c r="Y34" s="79"/>
      <c r="Z34" s="9"/>
      <c r="AA34" s="79">
        <f>Z34-MIN(Z$11:Z$22)</f>
        <v>0</v>
      </c>
      <c r="AB34" s="9"/>
      <c r="AC34" s="79"/>
      <c r="AD34" s="16"/>
      <c r="AE34" s="1">
        <f>AD34-MIN(AD16:AD33)</f>
        <v>0</v>
      </c>
    </row>
    <row r="35" spans="1:33">
      <c r="A35" s="64">
        <v>14</v>
      </c>
      <c r="B35" s="18">
        <v>26</v>
      </c>
      <c r="C35" s="58">
        <f>IFERROR(RANK(D35,$D$34:$D$37,1),"-")</f>
        <v>2</v>
      </c>
      <c r="D35" s="59">
        <f>RANK(I35,$I$11:$I$40,1)</f>
        <v>14</v>
      </c>
      <c r="E35" s="60">
        <v>350</v>
      </c>
      <c r="F35" s="61" t="s">
        <v>64</v>
      </c>
      <c r="G35" s="61"/>
      <c r="H35" s="63" t="s">
        <v>44</v>
      </c>
      <c r="I35" s="44">
        <f>IF(SUM(N35,P35,R35,T35,V35,X35,Z35,AB35,AD35)=0,"",SUM(N35,P35,R35,T35,V35,X35,Z35,AB35,AD35))</f>
        <v>2.9776504629629632E-2</v>
      </c>
      <c r="J35" s="78">
        <f>I35-MIN(I$34:I$37)</f>
        <v>7.5300925925926229E-4</v>
      </c>
      <c r="K35" s="94">
        <v>8.1412037037037043E-4</v>
      </c>
      <c r="L35" s="9">
        <f>K35-MIN(K$34:K$37)</f>
        <v>0</v>
      </c>
      <c r="M35" s="84">
        <v>1</v>
      </c>
      <c r="N35" s="94">
        <v>8.6031250000000014E-3</v>
      </c>
      <c r="O35" s="9">
        <f>N35-MIN(N$34:N$37)</f>
        <v>0</v>
      </c>
      <c r="P35" s="38">
        <v>7.8869212962962964E-3</v>
      </c>
      <c r="Q35" s="9">
        <f>P35-MIN(P$34:P$37)</f>
        <v>3.2951388888888874E-4</v>
      </c>
      <c r="R35" s="38">
        <v>5.7635416666666668E-3</v>
      </c>
      <c r="S35" s="9">
        <f>R35-MIN(R$34:R$37)</f>
        <v>2.4467592592592596E-4</v>
      </c>
      <c r="T35" s="20">
        <v>7.5229166666666673E-3</v>
      </c>
      <c r="U35" s="9">
        <f>T35-MIN(T$34:T$37)</f>
        <v>3.0000000000000079E-4</v>
      </c>
      <c r="V35" s="9"/>
      <c r="W35" s="9">
        <f>V35-MIN(V$34:V$34)</f>
        <v>0</v>
      </c>
      <c r="X35" s="9"/>
      <c r="Y35" s="9">
        <f>X35-MIN(X$34:X$34)</f>
        <v>0</v>
      </c>
      <c r="Z35" s="9"/>
      <c r="AA35" s="9">
        <f>Z35-MIN(Z$11:Z$22)</f>
        <v>0</v>
      </c>
      <c r="AB35" s="9"/>
      <c r="AC35" s="9">
        <f>AB35-MIN(AB$34:AB$34)</f>
        <v>0</v>
      </c>
      <c r="AD35" s="10"/>
      <c r="AE35" s="7"/>
    </row>
    <row r="36" spans="1:33">
      <c r="B36" s="18">
        <v>28</v>
      </c>
      <c r="C36" s="58">
        <f>IFERROR(RANK(D36,$D$34:$D$37,1),"-")</f>
        <v>3</v>
      </c>
      <c r="D36" s="59">
        <f>RANK(I36,$I$11:$I$40,1)</f>
        <v>15</v>
      </c>
      <c r="E36" s="60">
        <v>179</v>
      </c>
      <c r="F36" s="62" t="s">
        <v>53</v>
      </c>
      <c r="G36" s="62"/>
      <c r="H36" s="9" t="s">
        <v>44</v>
      </c>
      <c r="I36" s="44">
        <f>IF(SUM(N36,P36,R36,T36,V36,X36,Z36,AB36,AD36)=0,"",SUM(N36,P36,R36,T36,V36,X36,Z36,AB36,AD36))</f>
        <v>3.0914930555555557E-2</v>
      </c>
      <c r="J36" s="78">
        <f>I36-MIN(I$34:I$37)</f>
        <v>1.891435185185187E-3</v>
      </c>
      <c r="K36" s="95">
        <v>9.7962962962962956E-4</v>
      </c>
      <c r="L36" s="9">
        <f>K36-MIN(K$34:K$37)</f>
        <v>1.6550925925925913E-4</v>
      </c>
      <c r="M36" s="85">
        <v>3</v>
      </c>
      <c r="N36" s="95">
        <v>9.3458333333333327E-3</v>
      </c>
      <c r="O36" s="9">
        <f>N36-MIN(N$34:N$37)</f>
        <v>7.4270833333333133E-4</v>
      </c>
      <c r="P36" s="39">
        <v>7.9443287037037034E-3</v>
      </c>
      <c r="Q36" s="9">
        <f>P36-MIN(P$34:P$37)</f>
        <v>3.869212962962958E-4</v>
      </c>
      <c r="R36" s="39">
        <v>5.9537037037037041E-3</v>
      </c>
      <c r="S36" s="9">
        <f>R36-MIN(R$34:R$37)</f>
        <v>4.3483796296296326E-4</v>
      </c>
      <c r="T36" s="12">
        <v>7.6710648148148146E-3</v>
      </c>
      <c r="U36" s="9">
        <f>T36-MIN(T$34:T$37)</f>
        <v>4.4814814814814804E-4</v>
      </c>
      <c r="V36" s="12"/>
      <c r="W36" s="9"/>
      <c r="X36" s="12"/>
      <c r="Y36" s="9"/>
      <c r="Z36" s="12"/>
      <c r="AA36" s="9"/>
      <c r="AB36" s="12"/>
      <c r="AC36" s="9"/>
      <c r="AD36" s="14"/>
      <c r="AE36" s="11"/>
    </row>
    <row r="37" spans="1:33">
      <c r="B37" s="18">
        <v>29</v>
      </c>
      <c r="C37" s="58" t="str">
        <f>IFERROR(RANK(D37,$D$34:$D$37,1),"-")</f>
        <v>-</v>
      </c>
      <c r="D37" s="59" t="str">
        <f>IFERROR(RANK(I37,$I$11:$I$40,1),"-")</f>
        <v>-</v>
      </c>
      <c r="E37" s="60">
        <v>272</v>
      </c>
      <c r="F37" s="62" t="s">
        <v>54</v>
      </c>
      <c r="G37" s="62" t="s">
        <v>55</v>
      </c>
      <c r="H37" s="9" t="s">
        <v>44</v>
      </c>
      <c r="I37" s="44" t="str">
        <f>IF(SUM(N37,P37,R37,T37,V37,X37,Z37,AB37,AD37)=0,"",SUM(N37,P37,R37,T37,V37,X37,Z37,AB37,AD37))</f>
        <v/>
      </c>
      <c r="J37" s="78" t="e">
        <f>I37-MIN(I$34:I$37)</f>
        <v>#VALUE!</v>
      </c>
      <c r="K37" s="95" t="s">
        <v>26</v>
      </c>
      <c r="L37" s="9" t="s">
        <v>27</v>
      </c>
      <c r="M37" s="85" t="s">
        <v>27</v>
      </c>
      <c r="N37" s="95" t="s">
        <v>17</v>
      </c>
      <c r="O37" s="9" t="s">
        <v>27</v>
      </c>
      <c r="P37" s="39"/>
      <c r="Q37" s="9" t="s">
        <v>27</v>
      </c>
      <c r="R37" s="39" t="s">
        <v>17</v>
      </c>
      <c r="S37" s="9" t="s">
        <v>27</v>
      </c>
      <c r="T37" s="12"/>
      <c r="U37" s="9" t="s">
        <v>27</v>
      </c>
      <c r="V37" s="12"/>
      <c r="W37" s="9"/>
      <c r="X37" s="12"/>
      <c r="Y37" s="9"/>
      <c r="Z37" s="12"/>
      <c r="AA37" s="9"/>
      <c r="AB37" s="12"/>
      <c r="AC37" s="9"/>
      <c r="AD37" s="14"/>
      <c r="AE37" s="11"/>
    </row>
    <row r="38" spans="1:33">
      <c r="B38" s="18">
        <v>30</v>
      </c>
      <c r="C38" s="58"/>
      <c r="D38" s="59"/>
      <c r="E38" s="66"/>
      <c r="F38" s="62"/>
      <c r="G38" s="62"/>
      <c r="H38" s="9"/>
      <c r="I38" s="44" t="str">
        <f>IF(SUM(N38,P38,R38,T38,V38,X38,Z38,AB38,AD38)=0,"",SUM(N38,P38,R38,T38,V38,X38,Z38,AB38,AD38))</f>
        <v/>
      </c>
      <c r="J38" s="78"/>
      <c r="K38" s="96"/>
      <c r="L38" s="9"/>
      <c r="M38" s="85"/>
      <c r="N38" s="96"/>
      <c r="O38" s="9"/>
      <c r="P38" s="41"/>
      <c r="Q38" s="9"/>
      <c r="R38" s="41"/>
      <c r="S38" s="9"/>
      <c r="T38" s="12"/>
      <c r="U38" s="9"/>
      <c r="V38" s="12"/>
      <c r="W38" s="9"/>
      <c r="X38" s="12"/>
      <c r="Y38" s="9"/>
      <c r="Z38" s="12"/>
      <c r="AA38" s="9"/>
      <c r="AB38" s="27"/>
      <c r="AC38" s="9"/>
      <c r="AD38" s="13"/>
      <c r="AE38" s="11"/>
    </row>
    <row r="39" spans="1:33">
      <c r="A39" s="18">
        <v>3</v>
      </c>
      <c r="B39" s="18">
        <v>31</v>
      </c>
      <c r="C39" s="58">
        <f>IFERROR(RANK(D39,$D$39:$D$40,1),"-")</f>
        <v>1</v>
      </c>
      <c r="D39" s="59">
        <f>RANK(I39,$I$11:$I$40,1)</f>
        <v>16</v>
      </c>
      <c r="E39" s="60">
        <v>762</v>
      </c>
      <c r="F39" s="62" t="s">
        <v>46</v>
      </c>
      <c r="G39" s="62"/>
      <c r="H39" s="63" t="s">
        <v>47</v>
      </c>
      <c r="I39" s="44">
        <f>IF(SUM(N39,P39,R39,T39,V39,X39,Z39,AB39,AD39)=0,"",SUM(N39,P39,R39,T39,V39,X39,Z39,AB39,AD39))</f>
        <v>3.1721296296296296E-2</v>
      </c>
      <c r="J39" s="78">
        <f>I39-MIN(I$39:I$40)</f>
        <v>0</v>
      </c>
      <c r="K39" s="94">
        <v>9.8483796296296297E-4</v>
      </c>
      <c r="L39" s="9">
        <f>K39-MIN(K$39:K$40)</f>
        <v>0</v>
      </c>
      <c r="M39" s="84">
        <v>1</v>
      </c>
      <c r="N39" s="94">
        <v>9.5790509259259266E-3</v>
      </c>
      <c r="O39" s="9">
        <f>N39-MIN(N$39:N$40)</f>
        <v>0</v>
      </c>
      <c r="P39" s="38">
        <v>8.0456018518518507E-3</v>
      </c>
      <c r="Q39" s="9">
        <f>P39-MIN(P$39:P$40)</f>
        <v>0</v>
      </c>
      <c r="R39" s="38">
        <v>6.2004629629629632E-3</v>
      </c>
      <c r="S39" s="9">
        <f>R39-MIN(R$39:R$40)</f>
        <v>0</v>
      </c>
      <c r="T39" s="9">
        <v>7.8961805555555556E-3</v>
      </c>
      <c r="U39" s="9">
        <f>T39-MIN(T$39:T$40)</f>
        <v>0</v>
      </c>
      <c r="V39" s="9"/>
      <c r="W39" s="9">
        <f>V39-MIN(V$31:V$40)</f>
        <v>0</v>
      </c>
      <c r="X39" s="9"/>
      <c r="Y39" s="9">
        <f>X39-MIN(X$31:X$40)</f>
        <v>0</v>
      </c>
      <c r="Z39" s="9"/>
      <c r="AA39" s="9">
        <f>Z39-MIN(Z$31:Z$40)</f>
        <v>0</v>
      </c>
      <c r="AB39" s="9"/>
      <c r="AC39" s="9">
        <f>AB39-MIN(AB$31:AB$40)</f>
        <v>0</v>
      </c>
      <c r="AD39" s="1"/>
      <c r="AE39" s="1">
        <f>AD39-MIN(AD39:AD47)</f>
        <v>0</v>
      </c>
    </row>
    <row r="40" spans="1:33">
      <c r="A40" s="18">
        <v>8</v>
      </c>
      <c r="B40" s="18">
        <v>32</v>
      </c>
      <c r="C40" s="58">
        <f>IFERROR(RANK(D40,$D$39:$D$40,1),"-")</f>
        <v>2</v>
      </c>
      <c r="D40" s="59">
        <f>RANK(I40,$I$11:$I$40,1)</f>
        <v>20</v>
      </c>
      <c r="E40" s="60">
        <v>761</v>
      </c>
      <c r="F40" s="62" t="s">
        <v>56</v>
      </c>
      <c r="G40" s="62" t="s">
        <v>57</v>
      </c>
      <c r="H40" s="9" t="s">
        <v>47</v>
      </c>
      <c r="I40" s="101">
        <f>IF(SUM(N40,P40,R40,T40,V40,X40,Z40,AB40,AD40)=0,"",SUM(N40,P40,R40,T40,V40,X40,Z40,AB40,AD40))</f>
        <v>5.1285069444444442E-2</v>
      </c>
      <c r="J40" s="78">
        <f>I40-MIN(I$39:I$40)</f>
        <v>1.9563773148148146E-2</v>
      </c>
      <c r="K40" s="94">
        <v>9.8599537037037037E-4</v>
      </c>
      <c r="L40" s="9">
        <f>K40-MIN(K$39:K$40)</f>
        <v>1.1574074074074004E-6</v>
      </c>
      <c r="M40" s="84">
        <v>2</v>
      </c>
      <c r="N40" s="94">
        <v>9.6184027777777778E-3</v>
      </c>
      <c r="O40" s="9">
        <f>N40-MIN(N$39:N$40)</f>
        <v>3.935185185185118E-5</v>
      </c>
      <c r="P40" s="38" t="s">
        <v>26</v>
      </c>
      <c r="Q40" s="9" t="e">
        <f>P40-MIN(P$39:P$40)</f>
        <v>#VALUE!</v>
      </c>
      <c r="R40" s="38" t="s">
        <v>17</v>
      </c>
      <c r="S40" s="9" t="e">
        <f>R40-MIN(R$39:R$40)</f>
        <v>#VALUE!</v>
      </c>
      <c r="T40" s="100">
        <v>4.1666666666666664E-2</v>
      </c>
      <c r="U40" s="9">
        <f>T40-MIN(T$39:T$40)</f>
        <v>3.3770486111111109E-2</v>
      </c>
      <c r="V40" s="9"/>
      <c r="W40" s="9">
        <f>V40-MIN(V$31:V$40)</f>
        <v>0</v>
      </c>
      <c r="X40" s="9"/>
      <c r="Y40" s="9">
        <f>X40-MIN(X$31:X$40)</f>
        <v>0</v>
      </c>
      <c r="Z40" s="9"/>
      <c r="AA40" s="9">
        <f>Z40-MIN(Z$31:Z$40)</f>
        <v>0</v>
      </c>
      <c r="AB40" s="9"/>
      <c r="AC40" s="9">
        <f>AB40-MIN(AB$31:AB$40)</f>
        <v>0</v>
      </c>
      <c r="AD40" s="1"/>
      <c r="AE40" s="1"/>
    </row>
    <row r="41" spans="1:33">
      <c r="B41" s="18">
        <v>33</v>
      </c>
      <c r="C41" s="67"/>
      <c r="D41" s="68"/>
      <c r="E41" s="69"/>
      <c r="F41" s="70"/>
      <c r="G41" s="70"/>
      <c r="H41" s="15"/>
      <c r="I41" s="97"/>
      <c r="J41" s="77"/>
      <c r="K41" s="37"/>
      <c r="L41" s="15"/>
      <c r="M41" s="83"/>
      <c r="N41" s="37"/>
      <c r="O41" s="15"/>
      <c r="P41" s="37"/>
      <c r="Q41" s="15"/>
      <c r="R41" s="37"/>
      <c r="S41" s="15"/>
      <c r="T41" s="24"/>
      <c r="U41" s="15"/>
      <c r="V41" s="15"/>
      <c r="W41" s="15"/>
      <c r="X41" s="15"/>
      <c r="Y41" s="15"/>
      <c r="Z41" s="15"/>
      <c r="AA41" s="15"/>
      <c r="AB41" s="15"/>
      <c r="AC41" s="15"/>
      <c r="AD41" s="1"/>
      <c r="AE41" s="1"/>
    </row>
    <row r="42" spans="1:33" hidden="1">
      <c r="B42" s="18">
        <v>34</v>
      </c>
      <c r="C42" s="51"/>
      <c r="D42" s="52"/>
      <c r="E42" s="52" t="s">
        <v>0</v>
      </c>
      <c r="F42" s="52"/>
      <c r="G42" s="52"/>
      <c r="H42" s="25"/>
      <c r="I42" s="98"/>
      <c r="J42" s="75"/>
      <c r="K42" s="40" t="s">
        <v>1</v>
      </c>
      <c r="L42" s="25"/>
      <c r="M42" s="81"/>
      <c r="N42" s="40"/>
      <c r="O42" s="25"/>
      <c r="P42" s="40"/>
      <c r="Q42" s="25"/>
      <c r="R42" s="40"/>
      <c r="S42" s="25"/>
      <c r="T42" s="25"/>
      <c r="U42" s="25"/>
      <c r="V42" s="25"/>
      <c r="W42" s="25"/>
      <c r="X42" s="25"/>
      <c r="Y42" s="25"/>
      <c r="Z42" s="25" t="s">
        <v>7</v>
      </c>
      <c r="AA42" s="25"/>
      <c r="AB42" s="25"/>
      <c r="AC42" s="25"/>
      <c r="AD42" s="2" t="s">
        <v>8</v>
      </c>
      <c r="AE42" s="2"/>
      <c r="AF42" s="2"/>
      <c r="AG42" s="2"/>
    </row>
    <row r="43" spans="1:33" s="23" customFormat="1" ht="60.75" hidden="1" thickBot="1">
      <c r="A43" s="71"/>
      <c r="B43" s="18">
        <v>35</v>
      </c>
      <c r="C43" s="72" t="str">
        <f>C8</f>
        <v>Pos por categoría general</v>
      </c>
      <c r="D43" s="26" t="str">
        <f>D8</f>
        <v>Posición general</v>
      </c>
      <c r="E43" s="26" t="str">
        <f>E8</f>
        <v>Número</v>
      </c>
      <c r="F43" s="26" t="str">
        <f>F8</f>
        <v>Piloto</v>
      </c>
      <c r="G43" s="26" t="str">
        <f>G8</f>
        <v>Copiloto</v>
      </c>
      <c r="H43" s="26" t="str">
        <f>H8</f>
        <v>Categoría</v>
      </c>
      <c r="I43" s="99" t="s">
        <v>11</v>
      </c>
      <c r="J43" s="99" t="str">
        <f>J8</f>
        <v>Diferencia final</v>
      </c>
      <c r="K43" s="26" t="str">
        <f>K8</f>
        <v>Circuito Viacha</v>
      </c>
      <c r="L43" s="26" t="str">
        <f>L8</f>
        <v>Diferencia</v>
      </c>
      <c r="M43" s="87"/>
      <c r="N43" s="26"/>
      <c r="O43" s="26" t="str">
        <f>O8</f>
        <v>Diferencia parcial</v>
      </c>
      <c r="P43" s="26"/>
      <c r="Q43" s="26" t="str">
        <f>Q8</f>
        <v>Diferencia parcial</v>
      </c>
      <c r="R43" s="26"/>
      <c r="S43" s="26" t="str">
        <f>S8</f>
        <v>Diferencia parcial</v>
      </c>
      <c r="T43" s="26"/>
      <c r="U43" s="26" t="str">
        <f>U8</f>
        <v>Diferencia parcial</v>
      </c>
      <c r="V43" s="26"/>
      <c r="W43" s="26" t="str">
        <f>W8</f>
        <v>Diferencia parcial</v>
      </c>
      <c r="X43" s="26"/>
      <c r="Y43" s="26" t="str">
        <f>Y8</f>
        <v>Diferencia parcial</v>
      </c>
      <c r="Z43" s="26" t="str">
        <f>Z8</f>
        <v>Jancko Amaya - Santiago de Huata</v>
      </c>
      <c r="AA43" s="26" t="str">
        <f>AA8</f>
        <v>Diferencia parcial</v>
      </c>
      <c r="AB43" s="26"/>
      <c r="AC43" s="26" t="str">
        <f>AC8</f>
        <v>Diferencia parcial</v>
      </c>
      <c r="AD43" s="22">
        <f>AD8</f>
        <v>0</v>
      </c>
      <c r="AE43" s="22" t="str">
        <f>AE8</f>
        <v>Diferencia parcial</v>
      </c>
    </row>
    <row r="44" spans="1:33" hidden="1">
      <c r="B44" s="18">
        <v>36</v>
      </c>
      <c r="H44" s="15"/>
      <c r="I44" s="73"/>
      <c r="J44" s="15"/>
      <c r="K44" s="15"/>
      <c r="L44" s="15"/>
      <c r="M44" s="83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"/>
      <c r="AE44" s="1"/>
    </row>
    <row r="45" spans="1:33">
      <c r="B45" s="18">
        <v>37</v>
      </c>
      <c r="E45" s="18" t="s">
        <v>81</v>
      </c>
      <c r="H45" s="73"/>
      <c r="I45" s="73"/>
      <c r="J45" s="15"/>
      <c r="K45" s="15"/>
      <c r="L45" s="15"/>
      <c r="M45" s="83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"/>
      <c r="AE45" s="1"/>
    </row>
    <row r="46" spans="1:33">
      <c r="B46" s="18">
        <v>38</v>
      </c>
      <c r="E46" s="18" t="s">
        <v>82</v>
      </c>
      <c r="I46" s="73"/>
      <c r="J46" s="15"/>
      <c r="K46" s="19"/>
      <c r="L46" s="19"/>
      <c r="M46" s="8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5"/>
      <c r="AC46" s="19"/>
      <c r="AD46" s="1"/>
      <c r="AE46" s="5"/>
    </row>
    <row r="47" spans="1:33">
      <c r="I47" s="30"/>
      <c r="J47" s="15"/>
      <c r="K47" s="19"/>
      <c r="L47" s="19"/>
      <c r="M47" s="8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5"/>
      <c r="AC47" s="19"/>
      <c r="AD47" s="1"/>
      <c r="AE47" s="5"/>
    </row>
    <row r="48" spans="1:33">
      <c r="E48" s="74"/>
      <c r="H48" s="15"/>
      <c r="I48" s="30"/>
      <c r="J48" s="15"/>
      <c r="K48" s="15"/>
      <c r="L48" s="15"/>
      <c r="M48" s="83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"/>
      <c r="AE48" s="1"/>
    </row>
    <row r="49" spans="30:30">
      <c r="AD49" s="17"/>
    </row>
  </sheetData>
  <sheetProtection formatCells="0" formatColumns="0" formatRows="0" insertColumns="0" insertRows="0" insertHyperlinks="0" deleteColumns="0" deleteRows="0"/>
  <sortState ref="A39:AM40">
    <sortCondition ref="C39"/>
  </sortState>
  <pageMargins left="0.70866141732283472" right="0.70866141732283472" top="0.74803149606299213" bottom="0.74803149606299213" header="0.31496062992125984" footer="0.31496062992125984"/>
  <pageSetup paperSize="5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Partidas</vt:lpstr>
      <vt:lpstr>Etapas 1 y 2</vt:lpstr>
      <vt:lpstr>Etapas 3 y 4</vt:lpstr>
      <vt:lpstr>'Etapas 3 y 4'!Área_de_impresión</vt:lpstr>
    </vt:vector>
  </TitlesOfParts>
  <Company>Bici-Coni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cp:lastPrinted>2019-03-17T19:36:23Z</cp:lastPrinted>
  <dcterms:created xsi:type="dcterms:W3CDTF">2014-06-02T02:40:09Z</dcterms:created>
  <dcterms:modified xsi:type="dcterms:W3CDTF">2019-03-17T19:36:48Z</dcterms:modified>
</cp:coreProperties>
</file>