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480" yWindow="90" windowWidth="15180" windowHeight="9120"/>
  </bookViews>
  <sheets>
    <sheet name="clas general" sheetId="3" r:id="rId1"/>
    <sheet name="fondo general" sheetId="8" r:id="rId2"/>
  </sheets>
  <definedNames>
    <definedName name="_xlnm.Print_Area" localSheetId="0">'clas general'!$A$1:$I$40</definedName>
  </definedNames>
  <calcPr calcId="124519"/>
</workbook>
</file>

<file path=xl/calcChain.xml><?xml version="1.0" encoding="utf-8"?>
<calcChain xmlns="http://schemas.openxmlformats.org/spreadsheetml/2006/main">
  <c r="C37" i="3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P18" i="8"/>
  <c r="P17"/>
  <c r="R30"/>
  <c r="Q30"/>
  <c r="P30"/>
  <c r="N30"/>
  <c r="L30"/>
  <c r="J30"/>
  <c r="H30"/>
  <c r="R31"/>
  <c r="Q31"/>
  <c r="P31"/>
  <c r="N31"/>
  <c r="L31"/>
  <c r="J31"/>
  <c r="H31"/>
  <c r="R33"/>
  <c r="Q33"/>
  <c r="P33"/>
  <c r="N33"/>
  <c r="L33"/>
  <c r="J33"/>
  <c r="H33"/>
  <c r="R29"/>
  <c r="Q29"/>
  <c r="P29"/>
  <c r="N29"/>
  <c r="L29"/>
  <c r="J29"/>
  <c r="H29"/>
  <c r="N15"/>
  <c r="N14"/>
  <c r="N23"/>
  <c r="N22"/>
  <c r="N20"/>
  <c r="N21"/>
  <c r="N27"/>
  <c r="N26"/>
  <c r="N25"/>
  <c r="N34"/>
  <c r="N36"/>
  <c r="N37"/>
  <c r="N38"/>
  <c r="N13" s="1"/>
  <c r="L18"/>
  <c r="L17"/>
  <c r="L15"/>
  <c r="L14"/>
  <c r="L23"/>
  <c r="L22"/>
  <c r="L20"/>
  <c r="L21"/>
  <c r="L27"/>
  <c r="L26"/>
  <c r="L25"/>
  <c r="L34"/>
  <c r="L36"/>
  <c r="L37"/>
  <c r="L38"/>
  <c r="L13" s="1"/>
  <c r="K13"/>
  <c r="R18"/>
  <c r="R17"/>
  <c r="R15"/>
  <c r="R14"/>
  <c r="R23"/>
  <c r="R22"/>
  <c r="R20"/>
  <c r="R21"/>
  <c r="R27"/>
  <c r="R26"/>
  <c r="R25"/>
  <c r="R34"/>
  <c r="R36"/>
  <c r="R37"/>
  <c r="Q27"/>
  <c r="R38"/>
  <c r="P27"/>
  <c r="P15"/>
  <c r="P14"/>
  <c r="P23"/>
  <c r="P22"/>
  <c r="P20"/>
  <c r="P21"/>
  <c r="P26"/>
  <c r="P25"/>
  <c r="P34"/>
  <c r="P36"/>
  <c r="P37"/>
  <c r="P38"/>
  <c r="Q37"/>
  <c r="J37"/>
  <c r="H37"/>
  <c r="Q36"/>
  <c r="J36"/>
  <c r="H36"/>
  <c r="Q38"/>
  <c r="Q13" s="1"/>
  <c r="J38"/>
  <c r="J13" s="1"/>
  <c r="H38"/>
  <c r="H13" s="1"/>
  <c r="Q22"/>
  <c r="J22"/>
  <c r="H22"/>
  <c r="Q26"/>
  <c r="J26"/>
  <c r="H26"/>
  <c r="Q34"/>
  <c r="J34"/>
  <c r="H34"/>
  <c r="Q20"/>
  <c r="J20"/>
  <c r="H20"/>
  <c r="Q25"/>
  <c r="J25"/>
  <c r="H25"/>
  <c r="J27"/>
  <c r="H27"/>
  <c r="Q21"/>
  <c r="J21"/>
  <c r="H21"/>
  <c r="Q15"/>
  <c r="J15"/>
  <c r="H15"/>
  <c r="Q14"/>
  <c r="J14"/>
  <c r="H14"/>
  <c r="J18"/>
  <c r="H18"/>
  <c r="J17"/>
  <c r="H17"/>
  <c r="Q23"/>
  <c r="J23"/>
  <c r="H23"/>
  <c r="M13"/>
  <c r="I13"/>
  <c r="G13"/>
  <c r="E13"/>
</calcChain>
</file>

<file path=xl/sharedStrings.xml><?xml version="1.0" encoding="utf-8"?>
<sst xmlns="http://schemas.openxmlformats.org/spreadsheetml/2006/main" count="141" uniqueCount="68">
  <si>
    <t>Nombre</t>
  </si>
  <si>
    <t>Categoría</t>
  </si>
  <si>
    <t>Número</t>
  </si>
  <si>
    <t>Diferencia</t>
  </si>
  <si>
    <t>8 válvulas</t>
  </si>
  <si>
    <t>Posición general</t>
  </si>
  <si>
    <t>Clasificación 1 vuelta, partida detenida</t>
  </si>
  <si>
    <t>aprox.</t>
  </si>
  <si>
    <t>Tiempos de paso por vuelta / tiempo por vuelta</t>
  </si>
  <si>
    <t>4 vueltas</t>
  </si>
  <si>
    <t>Tiempo clasificación</t>
  </si>
  <si>
    <t>Resultados en internet:  www.conitzer.de/automovilismo</t>
  </si>
  <si>
    <t>vel. prom.</t>
  </si>
  <si>
    <t>1ra vuelta</t>
  </si>
  <si>
    <t>2da vuelta</t>
  </si>
  <si>
    <t>3ra vuelta</t>
  </si>
  <si>
    <t>4ta vuelta</t>
  </si>
  <si>
    <t>Asociación Municipal de Automovilismo de El Alto</t>
  </si>
  <si>
    <t>Competencia de automovilismo</t>
  </si>
  <si>
    <t>Distancia de clasificación</t>
  </si>
  <si>
    <t>Clasificación general</t>
  </si>
  <si>
    <t>general</t>
  </si>
  <si>
    <t>vuelta</t>
  </si>
  <si>
    <t>RC2N</t>
  </si>
  <si>
    <t>Distancia por vuelta</t>
  </si>
  <si>
    <t>Nombre piloto / copiloto</t>
  </si>
  <si>
    <t>UTV turbo</t>
  </si>
  <si>
    <t>R2B libre</t>
  </si>
  <si>
    <t>Circuito: Villa Andrani</t>
  </si>
  <si>
    <t>Daniel Uria / Antonio Uria</t>
  </si>
  <si>
    <t>Penalización</t>
  </si>
  <si>
    <t>Total</t>
  </si>
  <si>
    <t>UTV</t>
  </si>
  <si>
    <t>Resultados finales generales</t>
  </si>
  <si>
    <t>Tiempo final</t>
  </si>
  <si>
    <t>5ta vuelta</t>
  </si>
  <si>
    <t>RC2N-Nacional</t>
  </si>
  <si>
    <t>R1B</t>
  </si>
  <si>
    <t>No partió</t>
  </si>
  <si>
    <t>N4 - Departamental</t>
  </si>
  <si>
    <t>No terminó</t>
  </si>
  <si>
    <t>-1 vuelta</t>
  </si>
  <si>
    <t>Ali / Auza</t>
  </si>
  <si>
    <t>M. Corpus / Aguilar</t>
  </si>
  <si>
    <t>Aviles / Prieto</t>
  </si>
  <si>
    <t>Gregorio Montoya / Mendoza</t>
  </si>
  <si>
    <t>Erasmo Mayta Hermas / Guibarra</t>
  </si>
  <si>
    <t>Castrillo / Azua</t>
  </si>
  <si>
    <t>Jorge Rodriguez / Rodriguez</t>
  </si>
  <si>
    <t>Jorge Martinez / Alanoca</t>
  </si>
  <si>
    <t>D. Siñani / Balboa</t>
  </si>
  <si>
    <t>Vaqueda / Churata</t>
  </si>
  <si>
    <t>Trujillo / Copaña</t>
  </si>
  <si>
    <t>Milko Suaznabar / Guarcia</t>
  </si>
  <si>
    <t>N. Siñani / Siñani</t>
  </si>
  <si>
    <t>Mamani / Canqui</t>
  </si>
  <si>
    <t>Martinez / Alanoca</t>
  </si>
  <si>
    <t>Jose Luis Ninakahua / Rosmery Condori</t>
  </si>
  <si>
    <t>Ajata / Aruquipa</t>
  </si>
  <si>
    <t>Suaznabar / Garcia</t>
  </si>
  <si>
    <t>Control: Cristian Conitzer, Miguel Mamani</t>
  </si>
  <si>
    <t>Domingo 18 de marzo de 2018</t>
  </si>
  <si>
    <t>Participantes: 20</t>
  </si>
  <si>
    <t>Hora de partida: 11:30</t>
  </si>
  <si>
    <t>Horas de partida: 12:30 a 14:30</t>
  </si>
  <si>
    <t>Por categoría</t>
  </si>
  <si>
    <t>-</t>
  </si>
  <si>
    <t>Posición categoría</t>
  </si>
</sst>
</file>

<file path=xl/styles.xml><?xml version="1.0" encoding="utf-8"?>
<styleSheet xmlns="http://schemas.openxmlformats.org/spreadsheetml/2006/main">
  <numFmts count="7">
    <numFmt numFmtId="164" formatCode="0.0\ &quot;km&quot;"/>
    <numFmt numFmtId="165" formatCode="0.00\ &quot;km/h&quot;"/>
    <numFmt numFmtId="166" formatCode="[m]:ss.00"/>
    <numFmt numFmtId="167" formatCode="m:ss.000"/>
    <numFmt numFmtId="168" formatCode="s.000"/>
    <numFmt numFmtId="169" formatCode="m:ss.00"/>
    <numFmt numFmtId="170" formatCode="m:ss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0" borderId="0" xfId="0" applyBorder="1"/>
    <xf numFmtId="164" fontId="0" fillId="0" borderId="0" xfId="0" applyNumberFormat="1" applyAlignment="1">
      <alignment horizontal="left"/>
    </xf>
    <xf numFmtId="165" fontId="0" fillId="0" borderId="0" xfId="0" applyNumberFormat="1"/>
    <xf numFmtId="0" fontId="1" fillId="0" borderId="0" xfId="0" applyFont="1"/>
    <xf numFmtId="0" fontId="0" fillId="0" borderId="2" xfId="0" applyBorder="1"/>
    <xf numFmtId="0" fontId="0" fillId="0" borderId="3" xfId="0" applyBorder="1"/>
    <xf numFmtId="21" fontId="0" fillId="0" borderId="3" xfId="0" applyNumberFormat="1" applyBorder="1"/>
    <xf numFmtId="0" fontId="0" fillId="0" borderId="4" xfId="0" applyBorder="1"/>
    <xf numFmtId="21" fontId="0" fillId="0" borderId="4" xfId="0" applyNumberFormat="1" applyBorder="1"/>
    <xf numFmtId="0" fontId="1" fillId="0" borderId="3" xfId="0" applyFont="1" applyBorder="1"/>
    <xf numFmtId="0" fontId="1" fillId="0" borderId="4" xfId="0" applyFont="1" applyBorder="1"/>
    <xf numFmtId="167" fontId="0" fillId="0" borderId="3" xfId="0" applyNumberFormat="1" applyBorder="1"/>
    <xf numFmtId="168" fontId="0" fillId="0" borderId="3" xfId="0" applyNumberFormat="1" applyBorder="1"/>
    <xf numFmtId="0" fontId="1" fillId="0" borderId="2" xfId="0" applyFont="1" applyBorder="1"/>
    <xf numFmtId="0" fontId="0" fillId="0" borderId="3" xfId="0" applyBorder="1" applyAlignment="1">
      <alignment horizontal="center"/>
    </xf>
    <xf numFmtId="0" fontId="2" fillId="0" borderId="0" xfId="0" applyFont="1"/>
    <xf numFmtId="0" fontId="3" fillId="0" borderId="0" xfId="0" applyFont="1" applyFill="1" applyBorder="1"/>
    <xf numFmtId="169" fontId="0" fillId="0" borderId="7" xfId="0" applyNumberFormat="1" applyBorder="1"/>
    <xf numFmtId="169" fontId="1" fillId="0" borderId="6" xfId="0" applyNumberFormat="1" applyFont="1" applyBorder="1"/>
    <xf numFmtId="0" fontId="2" fillId="0" borderId="3" xfId="0" applyFont="1" applyBorder="1"/>
    <xf numFmtId="0" fontId="2" fillId="0" borderId="4" xfId="0" applyFont="1" applyBorder="1"/>
    <xf numFmtId="170" fontId="0" fillId="0" borderId="10" xfId="0" applyNumberFormat="1" applyBorder="1"/>
    <xf numFmtId="166" fontId="1" fillId="0" borderId="0" xfId="0" applyNumberFormat="1" applyFont="1" applyBorder="1"/>
    <xf numFmtId="21" fontId="1" fillId="0" borderId="3" xfId="0" applyNumberFormat="1" applyFont="1" applyBorder="1"/>
    <xf numFmtId="169" fontId="1" fillId="0" borderId="9" xfId="0" applyNumberFormat="1" applyFont="1" applyBorder="1"/>
    <xf numFmtId="169" fontId="0" fillId="0" borderId="5" xfId="0" applyNumberFormat="1" applyBorder="1"/>
    <xf numFmtId="0" fontId="2" fillId="0" borderId="0" xfId="0" applyFont="1" applyBorder="1"/>
    <xf numFmtId="0" fontId="0" fillId="0" borderId="13" xfId="0" applyBorder="1"/>
    <xf numFmtId="0" fontId="2" fillId="0" borderId="13" xfId="0" applyFont="1" applyBorder="1"/>
    <xf numFmtId="0" fontId="1" fillId="0" borderId="14" xfId="0" applyFont="1" applyFill="1" applyBorder="1"/>
    <xf numFmtId="0" fontId="0" fillId="0" borderId="15" xfId="0" applyBorder="1"/>
    <xf numFmtId="0" fontId="0" fillId="0" borderId="16" xfId="0" applyBorder="1"/>
    <xf numFmtId="0" fontId="1" fillId="0" borderId="17" xfId="0" applyFont="1" applyFill="1" applyBorder="1"/>
    <xf numFmtId="169" fontId="0" fillId="0" borderId="18" xfId="0" applyNumberFormat="1" applyBorder="1"/>
    <xf numFmtId="170" fontId="0" fillId="0" borderId="19" xfId="0" applyNumberFormat="1" applyBorder="1"/>
    <xf numFmtId="0" fontId="1" fillId="0" borderId="1" xfId="0" applyFont="1" applyBorder="1"/>
    <xf numFmtId="169" fontId="1" fillId="0" borderId="11" xfId="0" applyNumberFormat="1" applyFont="1" applyBorder="1"/>
    <xf numFmtId="169" fontId="1" fillId="0" borderId="8" xfId="0" applyNumberFormat="1" applyFont="1" applyBorder="1"/>
    <xf numFmtId="169" fontId="1" fillId="0" borderId="3" xfId="0" applyNumberFormat="1" applyFont="1" applyBorder="1"/>
    <xf numFmtId="169" fontId="1" fillId="0" borderId="10" xfId="0" applyNumberFormat="1" applyFont="1" applyBorder="1"/>
    <xf numFmtId="169" fontId="1" fillId="0" borderId="21" xfId="0" applyNumberFormat="1" applyFont="1" applyBorder="1"/>
    <xf numFmtId="165" fontId="1" fillId="0" borderId="24" xfId="0" applyNumberFormat="1" applyFont="1" applyBorder="1"/>
    <xf numFmtId="170" fontId="0" fillId="0" borderId="25" xfId="0" applyNumberFormat="1" applyBorder="1"/>
    <xf numFmtId="165" fontId="0" fillId="0" borderId="25" xfId="0" applyNumberFormat="1" applyBorder="1"/>
    <xf numFmtId="0" fontId="0" fillId="0" borderId="23" xfId="0" applyBorder="1"/>
    <xf numFmtId="169" fontId="1" fillId="0" borderId="0" xfId="0" applyNumberFormat="1" applyFont="1" applyBorder="1"/>
    <xf numFmtId="0" fontId="2" fillId="0" borderId="3" xfId="0" applyFont="1" applyBorder="1" applyAlignment="1">
      <alignment horizontal="center"/>
    </xf>
    <xf numFmtId="169" fontId="1" fillId="0" borderId="20" xfId="0" applyNumberFormat="1" applyFont="1" applyBorder="1"/>
    <xf numFmtId="169" fontId="1" fillId="0" borderId="0" xfId="0" applyNumberFormat="1" applyFont="1"/>
    <xf numFmtId="0" fontId="0" fillId="0" borderId="26" xfId="0" applyBorder="1" applyAlignment="1">
      <alignment wrapText="1"/>
    </xf>
    <xf numFmtId="0" fontId="0" fillId="0" borderId="27" xfId="0" applyBorder="1" applyAlignment="1">
      <alignment horizontal="center" wrapText="1"/>
    </xf>
    <xf numFmtId="0" fontId="1" fillId="0" borderId="27" xfId="0" applyFont="1" applyBorder="1" applyAlignment="1">
      <alignment wrapText="1"/>
    </xf>
    <xf numFmtId="166" fontId="1" fillId="0" borderId="28" xfId="0" applyNumberFormat="1" applyFont="1" applyBorder="1" applyAlignment="1">
      <alignment wrapText="1"/>
    </xf>
    <xf numFmtId="169" fontId="0" fillId="0" borderId="0" xfId="0" applyNumberFormat="1"/>
    <xf numFmtId="169" fontId="2" fillId="0" borderId="0" xfId="0" applyNumberFormat="1" applyFont="1"/>
    <xf numFmtId="169" fontId="1" fillId="0" borderId="22" xfId="0" applyNumberFormat="1" applyFont="1" applyBorder="1" applyAlignment="1">
      <alignment wrapText="1"/>
    </xf>
    <xf numFmtId="169" fontId="1" fillId="0" borderId="5" xfId="0" applyNumberFormat="1" applyFont="1" applyBorder="1"/>
    <xf numFmtId="169" fontId="1" fillId="0" borderId="12" xfId="0" applyNumberFormat="1" applyFont="1" applyBorder="1"/>
    <xf numFmtId="0" fontId="0" fillId="0" borderId="0" xfId="0" applyAlignment="1">
      <alignment horizontal="center"/>
    </xf>
    <xf numFmtId="170" fontId="1" fillId="0" borderId="12" xfId="0" applyNumberFormat="1" applyFont="1" applyBorder="1"/>
    <xf numFmtId="170" fontId="1" fillId="0" borderId="10" xfId="0" applyNumberFormat="1" applyFont="1" applyBorder="1"/>
    <xf numFmtId="165" fontId="1" fillId="0" borderId="29" xfId="0" applyNumberFormat="1" applyFont="1" applyBorder="1" applyAlignment="1">
      <alignment wrapText="1"/>
    </xf>
    <xf numFmtId="169" fontId="0" fillId="0" borderId="0" xfId="0" applyNumberFormat="1" applyBorder="1"/>
    <xf numFmtId="169" fontId="1" fillId="0" borderId="2" xfId="0" applyNumberFormat="1" applyFont="1" applyBorder="1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0" fontId="1" fillId="0" borderId="30" xfId="0" applyFont="1" applyBorder="1"/>
    <xf numFmtId="169" fontId="0" fillId="0" borderId="30" xfId="0" applyNumberFormat="1" applyBorder="1"/>
    <xf numFmtId="169" fontId="1" fillId="0" borderId="30" xfId="0" applyNumberFormat="1" applyFont="1" applyBorder="1"/>
    <xf numFmtId="166" fontId="1" fillId="0" borderId="30" xfId="0" applyNumberFormat="1" applyFont="1" applyBorder="1"/>
    <xf numFmtId="165" fontId="2" fillId="0" borderId="29" xfId="0" applyNumberFormat="1" applyFont="1" applyBorder="1" applyAlignment="1">
      <alignment wrapText="1"/>
    </xf>
    <xf numFmtId="169" fontId="2" fillId="0" borderId="30" xfId="0" applyNumberFormat="1" applyFont="1" applyBorder="1"/>
    <xf numFmtId="169" fontId="2" fillId="0" borderId="0" xfId="0" applyNumberFormat="1" applyFont="1" applyBorder="1"/>
    <xf numFmtId="169" fontId="2" fillId="0" borderId="2" xfId="0" applyNumberFormat="1" applyFont="1" applyBorder="1"/>
    <xf numFmtId="169" fontId="0" fillId="0" borderId="31" xfId="0" applyNumberFormat="1" applyBorder="1"/>
    <xf numFmtId="165" fontId="1" fillId="0" borderId="32" xfId="0" applyNumberFormat="1" applyFont="1" applyBorder="1"/>
    <xf numFmtId="169" fontId="1" fillId="0" borderId="9" xfId="0" quotePrefix="1" applyNumberFormat="1" applyFont="1" applyBorder="1"/>
    <xf numFmtId="165" fontId="2" fillId="0" borderId="32" xfId="0" applyNumberFormat="1" applyFont="1" applyBorder="1" applyAlignment="1">
      <alignment wrapText="1"/>
    </xf>
    <xf numFmtId="0" fontId="1" fillId="0" borderId="30" xfId="0" applyFont="1" applyBorder="1" applyAlignment="1">
      <alignment horizontal="center"/>
    </xf>
    <xf numFmtId="169" fontId="0" fillId="0" borderId="22" xfId="0" applyNumberFormat="1" applyBorder="1"/>
    <xf numFmtId="0" fontId="2" fillId="0" borderId="3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169" fontId="1" fillId="0" borderId="27" xfId="0" applyNumberFormat="1" applyFont="1" applyBorder="1" applyAlignment="1">
      <alignment wrapText="1"/>
    </xf>
    <xf numFmtId="169" fontId="1" fillId="0" borderId="22" xfId="0" applyNumberFormat="1" applyFont="1" applyBorder="1"/>
    <xf numFmtId="169" fontId="0" fillId="0" borderId="2" xfId="0" applyNumberFormat="1" applyBorder="1"/>
    <xf numFmtId="165" fontId="0" fillId="0" borderId="2" xfId="0" applyNumberFormat="1" applyBorder="1"/>
    <xf numFmtId="21" fontId="0" fillId="0" borderId="2" xfId="0" applyNumberFormat="1" applyBorder="1"/>
    <xf numFmtId="165" fontId="0" fillId="0" borderId="30" xfId="0" applyNumberFormat="1" applyBorder="1"/>
    <xf numFmtId="168" fontId="0" fillId="0" borderId="30" xfId="0" applyNumberFormat="1" applyBorder="1"/>
    <xf numFmtId="21" fontId="0" fillId="0" borderId="30" xfId="0" applyNumberFormat="1" applyBorder="1"/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57150</xdr:rowOff>
    </xdr:from>
    <xdr:to>
      <xdr:col>3</xdr:col>
      <xdr:colOff>158750</xdr:colOff>
      <xdr:row>5</xdr:row>
      <xdr:rowOff>41275</xdr:rowOff>
    </xdr:to>
    <xdr:pic>
      <xdr:nvPicPr>
        <xdr:cNvPr id="3" name="2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81000"/>
          <a:ext cx="1016000" cy="46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238120</xdr:colOff>
      <xdr:row>2</xdr:row>
      <xdr:rowOff>0</xdr:rowOff>
    </xdr:from>
    <xdr:to>
      <xdr:col>0</xdr:col>
      <xdr:colOff>1230307</xdr:colOff>
      <xdr:row>4</xdr:row>
      <xdr:rowOff>136525</xdr:rowOff>
    </xdr:to>
    <xdr:pic>
      <xdr:nvPicPr>
        <xdr:cNvPr id="2" name="1 Imagen" descr="chuquiago-bike-logotipo-timing-80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0" y="323850"/>
          <a:ext cx="1020762" cy="46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view="pageBreakPreview" zoomScaleSheetLayoutView="100" workbookViewId="0">
      <selection activeCell="I13" sqref="I13"/>
    </sheetView>
  </sheetViews>
  <sheetFormatPr baseColWidth="10" defaultColWidth="11.42578125" defaultRowHeight="12.75"/>
  <cols>
    <col min="2" max="2" width="9.28515625" bestFit="1" customWidth="1"/>
    <col min="3" max="3" width="8.140625" style="60" bestFit="1" customWidth="1"/>
    <col min="4" max="4" width="9.140625" customWidth="1"/>
    <col min="5" max="5" width="28.42578125" customWidth="1"/>
    <col min="6" max="6" width="11.42578125" style="55" customWidth="1"/>
    <col min="7" max="7" width="11.5703125" style="55" bestFit="1" customWidth="1"/>
    <col min="8" max="8" width="13.28515625" customWidth="1"/>
  </cols>
  <sheetData>
    <row r="1" spans="1:9">
      <c r="E1" s="17" t="s">
        <v>17</v>
      </c>
    </row>
    <row r="2" spans="1:9">
      <c r="E2" s="5" t="s">
        <v>61</v>
      </c>
    </row>
    <row r="3" spans="1:9">
      <c r="E3" s="5" t="s">
        <v>18</v>
      </c>
    </row>
    <row r="4" spans="1:9">
      <c r="E4" s="5" t="s">
        <v>28</v>
      </c>
    </row>
    <row r="5" spans="1:9">
      <c r="E5" s="5" t="s">
        <v>62</v>
      </c>
      <c r="G5" s="56"/>
    </row>
    <row r="6" spans="1:9">
      <c r="E6" s="5" t="s">
        <v>63</v>
      </c>
    </row>
    <row r="7" spans="1:9">
      <c r="E7" s="56" t="s">
        <v>20</v>
      </c>
      <c r="G7" s="50" t="s">
        <v>7</v>
      </c>
    </row>
    <row r="8" spans="1:9">
      <c r="E8" s="5" t="s">
        <v>19</v>
      </c>
      <c r="G8" s="3">
        <v>1</v>
      </c>
      <c r="H8" s="4"/>
    </row>
    <row r="9" spans="1:9">
      <c r="D9" s="5"/>
      <c r="E9" s="5" t="s">
        <v>6</v>
      </c>
    </row>
    <row r="10" spans="1:9">
      <c r="D10" s="2"/>
      <c r="E10" s="2"/>
      <c r="F10" s="64"/>
      <c r="G10" s="57"/>
      <c r="H10" s="2"/>
    </row>
    <row r="11" spans="1:9" ht="25.5">
      <c r="A11" s="84" t="s">
        <v>67</v>
      </c>
      <c r="B11" s="51" t="s">
        <v>1</v>
      </c>
      <c r="C11" s="52" t="s">
        <v>5</v>
      </c>
      <c r="D11" s="52" t="s">
        <v>2</v>
      </c>
      <c r="E11" s="53" t="s">
        <v>25</v>
      </c>
      <c r="F11" s="89" t="s">
        <v>10</v>
      </c>
      <c r="G11" s="63"/>
      <c r="H11" s="74" t="s">
        <v>31</v>
      </c>
      <c r="I11" s="54" t="s">
        <v>3</v>
      </c>
    </row>
    <row r="12" spans="1:9" ht="13.5" customHeight="1">
      <c r="A12" s="17"/>
      <c r="B12" s="2"/>
      <c r="C12" s="66"/>
      <c r="D12" s="66"/>
      <c r="E12" s="67"/>
      <c r="F12" s="83"/>
      <c r="G12" s="64"/>
      <c r="H12" s="76"/>
      <c r="I12" s="24"/>
    </row>
    <row r="13" spans="1:9" ht="13.5" customHeight="1">
      <c r="A13" s="97">
        <v>1</v>
      </c>
      <c r="B13" s="68" t="s">
        <v>26</v>
      </c>
      <c r="C13" s="69">
        <f>RANK(F13,$F$13:$F$37,1)</f>
        <v>7</v>
      </c>
      <c r="D13" s="69">
        <v>738</v>
      </c>
      <c r="E13" s="70" t="s">
        <v>29</v>
      </c>
      <c r="F13" s="71">
        <v>2.843287037037037E-3</v>
      </c>
      <c r="G13" s="71"/>
      <c r="H13" s="75"/>
      <c r="I13" s="72"/>
    </row>
    <row r="14" spans="1:9" ht="13.5" customHeight="1">
      <c r="A14" s="97">
        <v>2</v>
      </c>
      <c r="B14" s="68" t="s">
        <v>32</v>
      </c>
      <c r="C14" s="69">
        <f t="shared" ref="C14:C37" si="0">RANK(F14,$F$13:$F$37,1)</f>
        <v>17</v>
      </c>
      <c r="D14" s="69">
        <v>712</v>
      </c>
      <c r="E14" s="68" t="s">
        <v>57</v>
      </c>
      <c r="F14" s="71">
        <v>4.2517361111111106E-3</v>
      </c>
      <c r="G14" s="71"/>
      <c r="H14" s="75"/>
      <c r="I14" s="72"/>
    </row>
    <row r="15" spans="1:9" ht="13.5" customHeight="1">
      <c r="A15" s="97"/>
      <c r="B15" s="70"/>
      <c r="C15" s="69" t="e">
        <f t="shared" si="0"/>
        <v>#N/A</v>
      </c>
      <c r="D15" s="69"/>
      <c r="E15" s="70"/>
      <c r="F15" s="71"/>
      <c r="G15" s="71"/>
      <c r="H15" s="75"/>
      <c r="I15" s="72"/>
    </row>
    <row r="16" spans="1:9" ht="17.25" customHeight="1">
      <c r="A16" s="97">
        <v>1</v>
      </c>
      <c r="B16" s="70" t="s">
        <v>4</v>
      </c>
      <c r="C16" s="69">
        <f t="shared" si="0"/>
        <v>15</v>
      </c>
      <c r="D16" s="69">
        <v>763</v>
      </c>
      <c r="E16" s="70" t="s">
        <v>58</v>
      </c>
      <c r="F16" s="71">
        <v>3.6686342592592591E-3</v>
      </c>
      <c r="G16" s="71"/>
      <c r="H16" s="75"/>
      <c r="I16" s="72"/>
    </row>
    <row r="17" spans="1:9" ht="17.25" customHeight="1">
      <c r="A17" s="97" t="s">
        <v>66</v>
      </c>
      <c r="B17" s="68" t="s">
        <v>4</v>
      </c>
      <c r="C17" s="69" t="e">
        <f t="shared" si="0"/>
        <v>#VALUE!</v>
      </c>
      <c r="D17" s="69">
        <v>68</v>
      </c>
      <c r="E17" s="68" t="s">
        <v>59</v>
      </c>
      <c r="F17" s="72" t="s">
        <v>38</v>
      </c>
      <c r="G17" s="71"/>
      <c r="H17" s="75"/>
      <c r="I17" s="73"/>
    </row>
    <row r="18" spans="1:9" ht="17.25" customHeight="1">
      <c r="A18" s="97"/>
      <c r="B18" s="68"/>
      <c r="C18" s="69" t="e">
        <f t="shared" si="0"/>
        <v>#N/A</v>
      </c>
      <c r="D18" s="69"/>
      <c r="E18" s="70"/>
      <c r="F18" s="71"/>
      <c r="G18" s="71"/>
      <c r="H18" s="75"/>
      <c r="I18" s="72"/>
    </row>
    <row r="19" spans="1:9" ht="17.25" customHeight="1">
      <c r="A19" s="97">
        <v>1</v>
      </c>
      <c r="B19" s="68" t="s">
        <v>37</v>
      </c>
      <c r="C19" s="69">
        <f t="shared" si="0"/>
        <v>13</v>
      </c>
      <c r="D19" s="69">
        <v>260</v>
      </c>
      <c r="E19" s="70" t="s">
        <v>51</v>
      </c>
      <c r="F19" s="71">
        <v>3.2837962962962964E-3</v>
      </c>
      <c r="G19" s="71"/>
      <c r="H19" s="75"/>
      <c r="I19" s="72"/>
    </row>
    <row r="20" spans="1:9" ht="17.25" customHeight="1">
      <c r="A20" s="97">
        <v>2</v>
      </c>
      <c r="B20" s="68" t="s">
        <v>37</v>
      </c>
      <c r="C20" s="69">
        <f t="shared" si="0"/>
        <v>14</v>
      </c>
      <c r="D20" s="69">
        <v>242</v>
      </c>
      <c r="E20" s="70" t="s">
        <v>50</v>
      </c>
      <c r="F20" s="71">
        <v>3.2888888888888885E-3</v>
      </c>
      <c r="G20" s="71"/>
      <c r="H20" s="75"/>
      <c r="I20" s="72"/>
    </row>
    <row r="21" spans="1:9" ht="17.25" customHeight="1">
      <c r="A21" s="97">
        <v>3</v>
      </c>
      <c r="B21" s="70" t="s">
        <v>37</v>
      </c>
      <c r="C21" s="69">
        <f t="shared" si="0"/>
        <v>16</v>
      </c>
      <c r="D21" s="69">
        <v>261</v>
      </c>
      <c r="E21" s="68" t="s">
        <v>52</v>
      </c>
      <c r="F21" s="72">
        <v>3.8629629629629634E-3</v>
      </c>
      <c r="G21" s="72"/>
      <c r="H21" s="75"/>
      <c r="I21" s="72"/>
    </row>
    <row r="22" spans="1:9" ht="17.25" customHeight="1">
      <c r="A22" s="97">
        <v>4</v>
      </c>
      <c r="B22" s="68" t="s">
        <v>37</v>
      </c>
      <c r="C22" s="69">
        <f t="shared" si="0"/>
        <v>18</v>
      </c>
      <c r="D22" s="69">
        <v>368</v>
      </c>
      <c r="E22" s="70" t="s">
        <v>53</v>
      </c>
      <c r="F22" s="71">
        <v>6.603009259259259E-3</v>
      </c>
      <c r="G22" s="71"/>
      <c r="H22" s="75"/>
      <c r="I22" s="72"/>
    </row>
    <row r="23" spans="1:9" ht="17.25" customHeight="1">
      <c r="A23" s="97"/>
      <c r="B23" s="68"/>
      <c r="C23" s="69" t="e">
        <f t="shared" si="0"/>
        <v>#N/A</v>
      </c>
      <c r="D23" s="69"/>
      <c r="E23" s="70"/>
      <c r="F23" s="71"/>
      <c r="G23" s="71"/>
      <c r="H23" s="75"/>
      <c r="I23" s="72"/>
    </row>
    <row r="24" spans="1:9" ht="17.25" customHeight="1">
      <c r="A24" s="97">
        <v>1</v>
      </c>
      <c r="B24" s="70" t="s">
        <v>27</v>
      </c>
      <c r="C24" s="69">
        <f t="shared" si="0"/>
        <v>5</v>
      </c>
      <c r="D24" s="82">
        <v>513</v>
      </c>
      <c r="E24" s="70" t="s">
        <v>55</v>
      </c>
      <c r="F24" s="71">
        <v>2.8370370370370372E-3</v>
      </c>
      <c r="G24" s="71"/>
      <c r="H24" s="75"/>
      <c r="I24" s="72"/>
    </row>
    <row r="25" spans="1:9" ht="17.25" customHeight="1">
      <c r="A25" s="97">
        <v>2</v>
      </c>
      <c r="B25" s="70" t="s">
        <v>27</v>
      </c>
      <c r="C25" s="69">
        <f t="shared" si="0"/>
        <v>9</v>
      </c>
      <c r="D25" s="69">
        <v>512</v>
      </c>
      <c r="E25" s="70" t="s">
        <v>54</v>
      </c>
      <c r="F25" s="71">
        <v>3.0569444444444442E-3</v>
      </c>
      <c r="G25" s="71"/>
      <c r="H25" s="75"/>
      <c r="I25" s="72"/>
    </row>
    <row r="26" spans="1:9" ht="17.25" customHeight="1">
      <c r="A26" s="97">
        <v>3</v>
      </c>
      <c r="B26" s="68" t="s">
        <v>27</v>
      </c>
      <c r="C26" s="69">
        <f t="shared" si="0"/>
        <v>10</v>
      </c>
      <c r="D26" s="69">
        <v>545</v>
      </c>
      <c r="E26" s="70" t="s">
        <v>56</v>
      </c>
      <c r="F26" s="71">
        <v>3.0931712962962966E-3</v>
      </c>
      <c r="G26" s="71"/>
      <c r="H26" s="75"/>
      <c r="I26" s="72"/>
    </row>
    <row r="27" spans="1:9" ht="17.25" customHeight="1">
      <c r="A27" s="97"/>
      <c r="B27" s="70"/>
      <c r="C27" s="69" t="e">
        <f t="shared" si="0"/>
        <v>#N/A</v>
      </c>
      <c r="D27" s="69"/>
      <c r="E27" s="70"/>
      <c r="F27" s="71"/>
      <c r="G27" s="71"/>
      <c r="H27" s="75"/>
      <c r="I27" s="72"/>
    </row>
    <row r="28" spans="1:9" ht="17.25" customHeight="1">
      <c r="A28" s="97">
        <v>1</v>
      </c>
      <c r="B28" s="68" t="s">
        <v>23</v>
      </c>
      <c r="C28" s="69">
        <f t="shared" si="0"/>
        <v>1</v>
      </c>
      <c r="D28" s="69">
        <v>67</v>
      </c>
      <c r="E28" s="70" t="s">
        <v>43</v>
      </c>
      <c r="F28" s="72">
        <v>2.5484953703703702E-3</v>
      </c>
      <c r="G28" s="72"/>
      <c r="H28" s="75"/>
      <c r="I28" s="72"/>
    </row>
    <row r="29" spans="1:9" ht="17.25" customHeight="1">
      <c r="A29" s="97">
        <v>2</v>
      </c>
      <c r="B29" s="70" t="s">
        <v>23</v>
      </c>
      <c r="C29" s="69">
        <f t="shared" si="0"/>
        <v>3</v>
      </c>
      <c r="D29" s="69">
        <v>75</v>
      </c>
      <c r="E29" s="68" t="s">
        <v>44</v>
      </c>
      <c r="F29" s="72">
        <v>2.629861111111111E-3</v>
      </c>
      <c r="G29" s="72"/>
      <c r="H29" s="75"/>
      <c r="I29" s="72"/>
    </row>
    <row r="30" spans="1:9" ht="17.25" customHeight="1">
      <c r="A30" s="97">
        <v>3</v>
      </c>
      <c r="B30" s="70" t="s">
        <v>23</v>
      </c>
      <c r="C30" s="69">
        <f t="shared" si="0"/>
        <v>4</v>
      </c>
      <c r="D30" s="69">
        <v>46</v>
      </c>
      <c r="E30" s="70" t="s">
        <v>42</v>
      </c>
      <c r="F30" s="71">
        <v>2.7456018518518519E-3</v>
      </c>
      <c r="G30" s="71"/>
      <c r="H30" s="75"/>
      <c r="I30" s="72"/>
    </row>
    <row r="31" spans="1:9" ht="17.25" customHeight="1">
      <c r="A31" s="97"/>
      <c r="B31" s="68"/>
      <c r="C31" s="69" t="e">
        <f t="shared" si="0"/>
        <v>#N/A</v>
      </c>
      <c r="D31" s="69"/>
      <c r="E31" s="70"/>
      <c r="F31" s="71"/>
      <c r="G31" s="71"/>
      <c r="H31" s="75"/>
      <c r="I31" s="72"/>
    </row>
    <row r="32" spans="1:9" ht="17.25" customHeight="1">
      <c r="A32" s="97">
        <v>1</v>
      </c>
      <c r="B32" s="68" t="s">
        <v>36</v>
      </c>
      <c r="C32" s="69">
        <f t="shared" si="0"/>
        <v>2</v>
      </c>
      <c r="D32" s="69">
        <v>104</v>
      </c>
      <c r="E32" s="70" t="s">
        <v>47</v>
      </c>
      <c r="F32" s="72">
        <v>2.5670138888888891E-3</v>
      </c>
      <c r="G32" s="72"/>
      <c r="H32" s="75"/>
      <c r="I32" s="72"/>
    </row>
    <row r="33" spans="1:9" ht="17.25" customHeight="1">
      <c r="A33" s="97">
        <v>2</v>
      </c>
      <c r="B33" s="68" t="s">
        <v>36</v>
      </c>
      <c r="C33" s="69">
        <f t="shared" si="0"/>
        <v>8</v>
      </c>
      <c r="D33" s="69">
        <v>94</v>
      </c>
      <c r="E33" s="70" t="s">
        <v>45</v>
      </c>
      <c r="F33" s="71">
        <v>3.0125E-3</v>
      </c>
      <c r="G33" s="71"/>
      <c r="H33" s="75"/>
      <c r="I33" s="72"/>
    </row>
    <row r="34" spans="1:9" ht="17.25" customHeight="1">
      <c r="A34" s="98"/>
      <c r="B34" s="2"/>
      <c r="C34" s="66" t="e">
        <f t="shared" si="0"/>
        <v>#N/A</v>
      </c>
      <c r="D34" s="2"/>
      <c r="E34" s="2"/>
      <c r="F34" s="90"/>
      <c r="G34" s="47"/>
      <c r="H34" s="47"/>
      <c r="I34" s="47"/>
    </row>
    <row r="35" spans="1:9" ht="17.25" customHeight="1">
      <c r="A35" s="97">
        <v>1</v>
      </c>
      <c r="B35" s="68" t="s">
        <v>39</v>
      </c>
      <c r="C35" s="69">
        <f t="shared" si="0"/>
        <v>6</v>
      </c>
      <c r="D35" s="68">
        <v>168</v>
      </c>
      <c r="E35" s="68" t="s">
        <v>48</v>
      </c>
      <c r="F35" s="71">
        <v>2.8375000000000002E-3</v>
      </c>
      <c r="G35" s="94"/>
      <c r="H35" s="94"/>
      <c r="I35" s="95"/>
    </row>
    <row r="36" spans="1:9" ht="17.25" customHeight="1">
      <c r="A36" s="97">
        <v>2</v>
      </c>
      <c r="B36" s="68" t="s">
        <v>39</v>
      </c>
      <c r="C36" s="69">
        <f t="shared" si="0"/>
        <v>11</v>
      </c>
      <c r="D36" s="68">
        <v>45</v>
      </c>
      <c r="E36" s="70" t="s">
        <v>49</v>
      </c>
      <c r="F36" s="71">
        <v>3.216898148148148E-3</v>
      </c>
      <c r="G36" s="94"/>
      <c r="H36" s="94"/>
      <c r="I36" s="96"/>
    </row>
    <row r="37" spans="1:9" ht="17.25" customHeight="1">
      <c r="A37" s="97">
        <v>3</v>
      </c>
      <c r="B37" s="68" t="s">
        <v>39</v>
      </c>
      <c r="C37" s="69">
        <f t="shared" si="0"/>
        <v>12</v>
      </c>
      <c r="D37" s="68">
        <v>125</v>
      </c>
      <c r="E37" s="70" t="s">
        <v>46</v>
      </c>
      <c r="F37" s="71">
        <v>3.2609953703703703E-3</v>
      </c>
      <c r="G37" s="94"/>
      <c r="H37" s="94"/>
      <c r="I37" s="96"/>
    </row>
    <row r="38" spans="1:9" ht="17.25" customHeight="1">
      <c r="B38" s="6"/>
      <c r="C38" s="6"/>
      <c r="D38" s="6"/>
      <c r="E38" s="15"/>
      <c r="F38" s="91"/>
      <c r="G38" s="92"/>
      <c r="H38" s="92"/>
      <c r="I38" s="93"/>
    </row>
    <row r="39" spans="1:9" ht="17.25" customHeight="1">
      <c r="B39" s="7"/>
      <c r="C39" s="11" t="s">
        <v>11</v>
      </c>
      <c r="D39" s="7"/>
      <c r="E39" s="8"/>
      <c r="F39" s="42"/>
      <c r="G39" s="40"/>
      <c r="H39" s="40"/>
      <c r="I39" s="40"/>
    </row>
    <row r="40" spans="1:9" ht="17.25" customHeight="1">
      <c r="B40" s="9"/>
      <c r="C40" s="12" t="s">
        <v>60</v>
      </c>
      <c r="D40" s="9"/>
      <c r="E40" s="10"/>
      <c r="F40" s="42"/>
      <c r="G40" s="40"/>
      <c r="H40" s="40"/>
      <c r="I40" s="40"/>
    </row>
  </sheetData>
  <sortState ref="A28:I30">
    <sortCondition ref="F28"/>
  </sortState>
  <phoneticPr fontId="0" type="noConversion"/>
  <pageMargins left="0.75" right="0.75" top="1" bottom="1" header="0" footer="0"/>
  <pageSetup scale="78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3"/>
  <sheetViews>
    <sheetView topLeftCell="A31" workbookViewId="0">
      <selection activeCell="A34" sqref="A34"/>
    </sheetView>
  </sheetViews>
  <sheetFormatPr baseColWidth="10" defaultColWidth="11.42578125" defaultRowHeight="12.75"/>
  <cols>
    <col min="1" max="1" width="19.42578125" customWidth="1"/>
    <col min="2" max="2" width="9.140625" style="17" customWidth="1"/>
    <col min="3" max="3" width="8.85546875" customWidth="1"/>
    <col min="4" max="4" width="34.7109375" customWidth="1"/>
    <col min="5" max="5" width="10.28515625" customWidth="1"/>
    <col min="6" max="6" width="9.5703125" bestFit="1" customWidth="1"/>
    <col min="7" max="7" width="13.28515625" customWidth="1"/>
    <col min="9" max="9" width="12.28515625" bestFit="1" customWidth="1"/>
    <col min="11" max="11" width="12.28515625" bestFit="1" customWidth="1"/>
    <col min="15" max="15" width="9.28515625" customWidth="1"/>
  </cols>
  <sheetData>
    <row r="1" spans="1:18">
      <c r="B1"/>
      <c r="D1" s="17" t="s">
        <v>17</v>
      </c>
      <c r="F1" s="55"/>
    </row>
    <row r="2" spans="1:18">
      <c r="B2"/>
      <c r="D2" s="5" t="s">
        <v>61</v>
      </c>
      <c r="F2" s="55"/>
    </row>
    <row r="3" spans="1:18">
      <c r="B3"/>
      <c r="D3" s="5" t="s">
        <v>18</v>
      </c>
      <c r="F3" s="55"/>
    </row>
    <row r="4" spans="1:18">
      <c r="B4"/>
      <c r="D4" s="5" t="s">
        <v>28</v>
      </c>
      <c r="F4" s="55"/>
    </row>
    <row r="5" spans="1:18">
      <c r="B5"/>
      <c r="D5" s="5" t="s">
        <v>62</v>
      </c>
      <c r="F5" s="56"/>
    </row>
    <row r="6" spans="1:18">
      <c r="B6"/>
      <c r="D6" s="5" t="s">
        <v>64</v>
      </c>
      <c r="F6" s="55"/>
    </row>
    <row r="7" spans="1:18" ht="15">
      <c r="A7" s="86"/>
      <c r="D7" s="56" t="s">
        <v>33</v>
      </c>
      <c r="E7" s="5" t="s">
        <v>7</v>
      </c>
    </row>
    <row r="8" spans="1:18">
      <c r="C8" s="5"/>
      <c r="D8" s="5" t="s">
        <v>24</v>
      </c>
      <c r="E8" s="3">
        <v>5</v>
      </c>
      <c r="G8" s="4"/>
    </row>
    <row r="9" spans="1:18" ht="15">
      <c r="A9" s="86" t="s">
        <v>65</v>
      </c>
      <c r="C9" s="5"/>
      <c r="M9" s="17"/>
      <c r="O9" s="17"/>
      <c r="P9" s="17"/>
    </row>
    <row r="10" spans="1:18" ht="15.75">
      <c r="A10" s="86"/>
      <c r="E10" s="18" t="s">
        <v>8</v>
      </c>
      <c r="F10" s="18"/>
      <c r="M10" s="17"/>
      <c r="O10" s="17"/>
      <c r="P10" s="17"/>
    </row>
    <row r="11" spans="1:18">
      <c r="A11" s="33"/>
      <c r="B11" s="30"/>
      <c r="C11" s="29"/>
      <c r="D11" s="29" t="s">
        <v>0</v>
      </c>
      <c r="E11" s="35" t="s">
        <v>13</v>
      </c>
      <c r="F11" s="36"/>
      <c r="G11" s="35" t="s">
        <v>14</v>
      </c>
      <c r="H11" s="36"/>
      <c r="I11" s="35" t="s">
        <v>15</v>
      </c>
      <c r="J11" s="36"/>
      <c r="K11" s="35" t="s">
        <v>16</v>
      </c>
      <c r="L11" s="36"/>
      <c r="M11" s="35" t="s">
        <v>35</v>
      </c>
      <c r="N11" s="36"/>
      <c r="O11" s="78"/>
      <c r="P11" s="78"/>
      <c r="Q11" s="36"/>
      <c r="R11" s="34" t="s">
        <v>3</v>
      </c>
    </row>
    <row r="12" spans="1:18">
      <c r="A12" s="32"/>
      <c r="B12" s="28"/>
      <c r="C12" s="2"/>
      <c r="D12" s="2"/>
      <c r="E12" s="26" t="s">
        <v>21</v>
      </c>
      <c r="F12" s="23"/>
      <c r="G12" s="26" t="s">
        <v>21</v>
      </c>
      <c r="H12" s="23" t="s">
        <v>22</v>
      </c>
      <c r="I12" s="26" t="s">
        <v>21</v>
      </c>
      <c r="J12" s="23" t="s">
        <v>22</v>
      </c>
      <c r="K12" s="26" t="s">
        <v>21</v>
      </c>
      <c r="L12" s="23" t="s">
        <v>22</v>
      </c>
      <c r="M12" s="26" t="s">
        <v>21</v>
      </c>
      <c r="N12" s="23" t="s">
        <v>22</v>
      </c>
      <c r="O12" s="40" t="s">
        <v>30</v>
      </c>
      <c r="P12" s="40"/>
      <c r="Q12" s="23" t="s">
        <v>22</v>
      </c>
      <c r="R12" s="31"/>
    </row>
    <row r="13" spans="1:18" ht="25.5">
      <c r="A13" s="1" t="s">
        <v>1</v>
      </c>
      <c r="B13" s="85" t="s">
        <v>5</v>
      </c>
      <c r="C13" s="1" t="s">
        <v>2</v>
      </c>
      <c r="D13" s="37" t="s">
        <v>9</v>
      </c>
      <c r="E13" s="43">
        <f>E8/E38/24</f>
        <v>65.304937778906506</v>
      </c>
      <c r="F13" s="44" t="s">
        <v>12</v>
      </c>
      <c r="G13" s="43">
        <f>E8/G38/24*2</f>
        <v>66.504101086233646</v>
      </c>
      <c r="H13" s="45">
        <f>E8/H38/24</f>
        <v>67.748127517031108</v>
      </c>
      <c r="I13" s="43">
        <f>E8/I38/24*3</f>
        <v>66.823412943942571</v>
      </c>
      <c r="J13" s="45">
        <f>E8/J38/24</f>
        <v>67.471324687008007</v>
      </c>
      <c r="K13" s="43">
        <f>G8/K38/24*3</f>
        <v>0</v>
      </c>
      <c r="L13" s="45">
        <f>G8/L38/24</f>
        <v>0</v>
      </c>
      <c r="M13" s="43" t="e">
        <f>E8/M38/24*4</f>
        <v>#VALUE!</v>
      </c>
      <c r="N13" s="45" t="e">
        <f>I8/N38/24</f>
        <v>#VALUE!</v>
      </c>
      <c r="O13" s="79"/>
      <c r="P13" s="81" t="s">
        <v>34</v>
      </c>
      <c r="Q13" s="45" t="e">
        <f>E8/Q38/24</f>
        <v>#VALUE!</v>
      </c>
      <c r="R13" s="46"/>
    </row>
    <row r="14" spans="1:18" ht="27.95" customHeight="1">
      <c r="A14" s="7" t="s">
        <v>26</v>
      </c>
      <c r="B14" s="48">
        <v>1</v>
      </c>
      <c r="C14" s="16">
        <v>738</v>
      </c>
      <c r="D14" s="7" t="s">
        <v>29</v>
      </c>
      <c r="E14" s="26">
        <v>3.1699074074074073E-3</v>
      </c>
      <c r="F14" s="62"/>
      <c r="G14" s="26">
        <v>6.3928240740740742E-3</v>
      </c>
      <c r="H14" s="39">
        <f>G14-E14</f>
        <v>3.2229166666666669E-3</v>
      </c>
      <c r="I14" s="26">
        <v>9.3971064814814802E-3</v>
      </c>
      <c r="J14" s="39">
        <f>I14-G14</f>
        <v>3.004282407407406E-3</v>
      </c>
      <c r="K14" s="26">
        <v>1.238136574074074E-2</v>
      </c>
      <c r="L14" s="39">
        <f>K14-I14</f>
        <v>2.9842592592592594E-3</v>
      </c>
      <c r="M14" s="26">
        <v>1.5331712962962962E-2</v>
      </c>
      <c r="N14" s="39">
        <f>M14-K14</f>
        <v>2.9503472222222223E-3</v>
      </c>
      <c r="O14" s="40"/>
      <c r="P14" s="77">
        <f>M14</f>
        <v>1.5331712962962962E-2</v>
      </c>
      <c r="Q14" s="41">
        <f>M14-I14</f>
        <v>5.9346064814814817E-3</v>
      </c>
      <c r="R14" s="27" t="e">
        <f>M14-M$38</f>
        <v>#VALUE!</v>
      </c>
    </row>
    <row r="15" spans="1:18" ht="27.95" customHeight="1">
      <c r="A15" s="11" t="s">
        <v>32</v>
      </c>
      <c r="B15" s="48">
        <v>2</v>
      </c>
      <c r="C15" s="16">
        <v>712</v>
      </c>
      <c r="D15" s="11" t="s">
        <v>57</v>
      </c>
      <c r="E15" s="38">
        <v>3.3959490740740738E-3</v>
      </c>
      <c r="F15" s="61"/>
      <c r="G15" s="38">
        <v>6.6923611111111116E-3</v>
      </c>
      <c r="H15" s="49">
        <f>G15-E15</f>
        <v>3.2964120370370378E-3</v>
      </c>
      <c r="I15" s="38">
        <v>9.9732638888888874E-3</v>
      </c>
      <c r="J15" s="49">
        <f>I15-G15</f>
        <v>3.2809027777777758E-3</v>
      </c>
      <c r="K15" s="38">
        <v>1.3186458333333331E-2</v>
      </c>
      <c r="L15" s="49">
        <f>K15-I15</f>
        <v>3.2131944444444439E-3</v>
      </c>
      <c r="M15" s="38">
        <v>1.6400462962962964E-2</v>
      </c>
      <c r="N15" s="49">
        <f>M15-K15</f>
        <v>3.2140046296296326E-3</v>
      </c>
      <c r="O15" s="65"/>
      <c r="P15" s="77">
        <f>M15</f>
        <v>1.6400462962962964E-2</v>
      </c>
      <c r="Q15" s="59">
        <f>M15-I15</f>
        <v>6.4271990740740765E-3</v>
      </c>
      <c r="R15" s="58" t="e">
        <f>M15-M$38</f>
        <v>#VALUE!</v>
      </c>
    </row>
    <row r="16" spans="1:18" ht="27.95" customHeight="1">
      <c r="A16" s="11"/>
      <c r="B16" s="48"/>
      <c r="C16" s="16"/>
      <c r="D16" s="11"/>
      <c r="E16" s="38"/>
      <c r="F16" s="61"/>
      <c r="G16" s="38"/>
      <c r="H16" s="49"/>
      <c r="I16" s="38"/>
      <c r="J16" s="49"/>
      <c r="K16" s="38"/>
      <c r="L16" s="49"/>
      <c r="M16" s="38"/>
      <c r="N16" s="49"/>
      <c r="O16" s="65"/>
      <c r="P16" s="77"/>
      <c r="Q16" s="59"/>
      <c r="R16" s="58"/>
    </row>
    <row r="17" spans="1:18" ht="27.95" customHeight="1">
      <c r="A17" s="7" t="s">
        <v>4</v>
      </c>
      <c r="B17" s="48">
        <v>1</v>
      </c>
      <c r="C17" s="16">
        <v>763</v>
      </c>
      <c r="D17" s="11" t="s">
        <v>58</v>
      </c>
      <c r="E17" s="26">
        <v>3.8562499999999999E-3</v>
      </c>
      <c r="F17" s="62"/>
      <c r="G17" s="26">
        <v>7.484837962962964E-3</v>
      </c>
      <c r="H17" s="39">
        <f>G17-E17</f>
        <v>3.6285879629629641E-3</v>
      </c>
      <c r="I17" s="26">
        <v>1.1060879629629629E-2</v>
      </c>
      <c r="J17" s="39">
        <f>I17-G17</f>
        <v>3.5760416666666649E-3</v>
      </c>
      <c r="K17" s="26">
        <v>1.4611574074074074E-2</v>
      </c>
      <c r="L17" s="39">
        <f>K17-I17</f>
        <v>3.5506944444444449E-3</v>
      </c>
      <c r="M17" s="26"/>
      <c r="N17" s="39"/>
      <c r="O17" s="40"/>
      <c r="P17" s="77">
        <f>K17</f>
        <v>1.4611574074074074E-2</v>
      </c>
      <c r="Q17" s="41"/>
      <c r="R17" s="27" t="e">
        <f>M17-M$38</f>
        <v>#VALUE!</v>
      </c>
    </row>
    <row r="18" spans="1:18" ht="27.95" customHeight="1">
      <c r="A18" s="7" t="s">
        <v>4</v>
      </c>
      <c r="B18" s="48">
        <v>2</v>
      </c>
      <c r="C18" s="16">
        <v>68</v>
      </c>
      <c r="D18" s="11" t="s">
        <v>59</v>
      </c>
      <c r="E18" s="38">
        <v>4.3297453703703701E-3</v>
      </c>
      <c r="F18" s="61"/>
      <c r="G18" s="38">
        <v>8.3532407407407409E-3</v>
      </c>
      <c r="H18" s="49">
        <f>G18-E18</f>
        <v>4.0234953703703709E-3</v>
      </c>
      <c r="I18" s="38">
        <v>1.2270254629629629E-2</v>
      </c>
      <c r="J18" s="49">
        <f>I18-G18</f>
        <v>3.9170138888888883E-3</v>
      </c>
      <c r="K18" s="38">
        <v>1.6146527777777777E-2</v>
      </c>
      <c r="L18" s="49">
        <f>K18-I18</f>
        <v>3.8762731481481478E-3</v>
      </c>
      <c r="M18" s="38"/>
      <c r="N18" s="49"/>
      <c r="O18" s="65"/>
      <c r="P18" s="77">
        <f>K18</f>
        <v>1.6146527777777777E-2</v>
      </c>
      <c r="Q18" s="59"/>
      <c r="R18" s="58" t="e">
        <f>M18-M$38</f>
        <v>#VALUE!</v>
      </c>
    </row>
    <row r="19" spans="1:18" ht="27.95" customHeight="1">
      <c r="A19" s="7"/>
      <c r="B19" s="48"/>
      <c r="C19" s="16"/>
      <c r="D19" s="11"/>
      <c r="E19" s="38"/>
      <c r="F19" s="61"/>
      <c r="G19" s="38"/>
      <c r="H19" s="49"/>
      <c r="I19" s="38"/>
      <c r="J19" s="49"/>
      <c r="K19" s="38"/>
      <c r="L19" s="49"/>
      <c r="M19" s="38"/>
      <c r="N19" s="49"/>
      <c r="O19" s="65"/>
      <c r="P19" s="77"/>
      <c r="Q19" s="59"/>
      <c r="R19" s="58"/>
    </row>
    <row r="20" spans="1:18" ht="27.95" customHeight="1">
      <c r="A20" s="7" t="s">
        <v>37</v>
      </c>
      <c r="B20" s="48">
        <v>1</v>
      </c>
      <c r="C20" s="16">
        <v>242</v>
      </c>
      <c r="D20" s="11" t="s">
        <v>50</v>
      </c>
      <c r="E20" s="38">
        <v>3.4111111111111113E-3</v>
      </c>
      <c r="F20" s="61"/>
      <c r="G20" s="38">
        <v>6.7425925925925926E-3</v>
      </c>
      <c r="H20" s="49">
        <f>G20-E20</f>
        <v>3.3314814814814813E-3</v>
      </c>
      <c r="I20" s="38">
        <v>1.0034722222222221E-2</v>
      </c>
      <c r="J20" s="49">
        <f>I20-G20</f>
        <v>3.2921296296296284E-3</v>
      </c>
      <c r="K20" s="38">
        <v>1.3297222222222222E-2</v>
      </c>
      <c r="L20" s="49">
        <f>K20-I20</f>
        <v>3.2625000000000015E-3</v>
      </c>
      <c r="M20" s="38">
        <v>1.6731828703703704E-2</v>
      </c>
      <c r="N20" s="49">
        <f>M20-K20</f>
        <v>3.4346064814814812E-3</v>
      </c>
      <c r="O20" s="65"/>
      <c r="P20" s="77">
        <f>M20</f>
        <v>1.6731828703703704E-2</v>
      </c>
      <c r="Q20" s="59">
        <f>M20-I20</f>
        <v>6.6971064814814827E-3</v>
      </c>
      <c r="R20" s="58" t="e">
        <f>M20-M$38</f>
        <v>#VALUE!</v>
      </c>
    </row>
    <row r="21" spans="1:18" ht="27.95" customHeight="1">
      <c r="A21" s="7" t="s">
        <v>37</v>
      </c>
      <c r="B21" s="48">
        <v>2</v>
      </c>
      <c r="C21" s="16">
        <v>260</v>
      </c>
      <c r="D21" s="11" t="s">
        <v>51</v>
      </c>
      <c r="E21" s="26">
        <v>3.5453703703703706E-3</v>
      </c>
      <c r="F21" s="62"/>
      <c r="G21" s="26">
        <v>6.9028935185185191E-3</v>
      </c>
      <c r="H21" s="39">
        <f>G21-E21</f>
        <v>3.3575231481481485E-3</v>
      </c>
      <c r="I21" s="26">
        <v>1.0214467592592593E-2</v>
      </c>
      <c r="J21" s="39">
        <f>I21-G21</f>
        <v>3.3115740740740736E-3</v>
      </c>
      <c r="K21" s="26">
        <v>1.3550810185185185E-2</v>
      </c>
      <c r="L21" s="39">
        <f>K21-I21</f>
        <v>3.3363425925925921E-3</v>
      </c>
      <c r="M21" s="26">
        <v>1.6844675925925926E-2</v>
      </c>
      <c r="N21" s="39">
        <f>M21-K21</f>
        <v>3.2938657407407413E-3</v>
      </c>
      <c r="O21" s="40"/>
      <c r="P21" s="77">
        <f>M21</f>
        <v>1.6844675925925926E-2</v>
      </c>
      <c r="Q21" s="41">
        <f>M21-I21</f>
        <v>6.6302083333333334E-3</v>
      </c>
      <c r="R21" s="27" t="e">
        <f>M21-M$38</f>
        <v>#VALUE!</v>
      </c>
    </row>
    <row r="22" spans="1:18" ht="27.95" customHeight="1">
      <c r="A22" s="7" t="s">
        <v>37</v>
      </c>
      <c r="B22" s="48">
        <v>3</v>
      </c>
      <c r="C22" s="16">
        <v>261</v>
      </c>
      <c r="D22" s="11" t="s">
        <v>52</v>
      </c>
      <c r="E22" s="26">
        <v>4.0589120370370371E-3</v>
      </c>
      <c r="F22" s="62"/>
      <c r="G22" s="26">
        <v>8.048726851851852E-3</v>
      </c>
      <c r="H22" s="39">
        <f>G22-E22</f>
        <v>3.989814814814815E-3</v>
      </c>
      <c r="I22" s="26">
        <v>1.7009606481481483E-2</v>
      </c>
      <c r="J22" s="39">
        <f>I22-G22</f>
        <v>8.9608796296296311E-3</v>
      </c>
      <c r="K22" s="26"/>
      <c r="L22" s="39">
        <f>K22-I22</f>
        <v>-1.7009606481481483E-2</v>
      </c>
      <c r="M22" s="26"/>
      <c r="N22" s="39">
        <f>M22-K22</f>
        <v>0</v>
      </c>
      <c r="O22" s="40"/>
      <c r="P22" s="77">
        <f>M22</f>
        <v>0</v>
      </c>
      <c r="Q22" s="41">
        <f>M22-I22</f>
        <v>-1.7009606481481483E-2</v>
      </c>
      <c r="R22" s="27" t="e">
        <f>M22-M$38</f>
        <v>#VALUE!</v>
      </c>
    </row>
    <row r="23" spans="1:18" ht="27.95" customHeight="1">
      <c r="A23" s="7" t="s">
        <v>37</v>
      </c>
      <c r="B23" s="48" t="s">
        <v>66</v>
      </c>
      <c r="C23" s="16">
        <v>368</v>
      </c>
      <c r="D23" s="11" t="s">
        <v>53</v>
      </c>
      <c r="E23" s="38" t="s">
        <v>38</v>
      </c>
      <c r="F23" s="61"/>
      <c r="G23" s="38"/>
      <c r="H23" s="49" t="e">
        <f>G23-E23</f>
        <v>#VALUE!</v>
      </c>
      <c r="I23" s="38"/>
      <c r="J23" s="49">
        <f>I23-G23</f>
        <v>0</v>
      </c>
      <c r="K23" s="38"/>
      <c r="L23" s="49">
        <f>K23-I23</f>
        <v>0</v>
      </c>
      <c r="M23" s="38"/>
      <c r="N23" s="49">
        <f>M23-K23</f>
        <v>0</v>
      </c>
      <c r="O23" s="65"/>
      <c r="P23" s="77">
        <f>M23</f>
        <v>0</v>
      </c>
      <c r="Q23" s="59">
        <f>M23-I23</f>
        <v>0</v>
      </c>
      <c r="R23" s="58" t="e">
        <f>M23-M$38</f>
        <v>#VALUE!</v>
      </c>
    </row>
    <row r="24" spans="1:18" ht="27.95" customHeight="1">
      <c r="A24" s="7"/>
      <c r="B24" s="48"/>
      <c r="C24" s="16"/>
      <c r="D24" s="11"/>
      <c r="E24" s="38"/>
      <c r="F24" s="61"/>
      <c r="G24" s="38"/>
      <c r="H24" s="49"/>
      <c r="I24" s="38"/>
      <c r="J24" s="49"/>
      <c r="K24" s="38"/>
      <c r="L24" s="49"/>
      <c r="M24" s="38"/>
      <c r="N24" s="49"/>
      <c r="O24" s="65"/>
      <c r="P24" s="77"/>
      <c r="Q24" s="59"/>
      <c r="R24" s="58"/>
    </row>
    <row r="25" spans="1:18" ht="27.95" customHeight="1">
      <c r="A25" s="7" t="s">
        <v>27</v>
      </c>
      <c r="B25" s="48">
        <v>1</v>
      </c>
      <c r="C25" s="16">
        <v>513</v>
      </c>
      <c r="D25" s="11" t="s">
        <v>55</v>
      </c>
      <c r="E25" s="38">
        <v>3.1210648148148148E-3</v>
      </c>
      <c r="F25" s="61"/>
      <c r="G25" s="38">
        <v>6.145486111111112E-3</v>
      </c>
      <c r="H25" s="49">
        <f>G25-E25</f>
        <v>3.0244212962962972E-3</v>
      </c>
      <c r="I25" s="38">
        <v>9.2259259259259273E-3</v>
      </c>
      <c r="J25" s="49">
        <f>I25-G25</f>
        <v>3.0804398148148154E-3</v>
      </c>
      <c r="K25" s="38">
        <v>1.2343402777777778E-2</v>
      </c>
      <c r="L25" s="49">
        <f>K25-I25</f>
        <v>3.1174768518518504E-3</v>
      </c>
      <c r="M25" s="38">
        <v>1.5544675925925927E-2</v>
      </c>
      <c r="N25" s="49">
        <f>M25-K25</f>
        <v>3.2012731481481493E-3</v>
      </c>
      <c r="O25" s="65"/>
      <c r="P25" s="77">
        <f>M25</f>
        <v>1.5544675925925927E-2</v>
      </c>
      <c r="Q25" s="59">
        <f>M25-I25</f>
        <v>6.3187499999999997E-3</v>
      </c>
      <c r="R25" s="27" t="e">
        <f>M25-M$38</f>
        <v>#VALUE!</v>
      </c>
    </row>
    <row r="26" spans="1:18" ht="27.95" customHeight="1">
      <c r="A26" s="7" t="s">
        <v>27</v>
      </c>
      <c r="B26" s="48">
        <v>2</v>
      </c>
      <c r="C26" s="16">
        <v>512</v>
      </c>
      <c r="D26" s="11" t="s">
        <v>54</v>
      </c>
      <c r="E26" s="26">
        <v>3.2621527777777774E-3</v>
      </c>
      <c r="F26" s="62"/>
      <c r="G26" s="26">
        <v>6.3085648148148146E-3</v>
      </c>
      <c r="H26" s="39">
        <f>G26-E26</f>
        <v>3.0464120370370371E-3</v>
      </c>
      <c r="I26" s="26">
        <v>9.4212962962962957E-3</v>
      </c>
      <c r="J26" s="39">
        <f>I26-G26</f>
        <v>3.1127314814814811E-3</v>
      </c>
      <c r="K26" s="26">
        <v>1.2519560185185186E-2</v>
      </c>
      <c r="L26" s="39">
        <f>K26-I26</f>
        <v>3.09826388888889E-3</v>
      </c>
      <c r="M26" s="26">
        <v>1.5632986111111111E-2</v>
      </c>
      <c r="N26" s="39">
        <f>M26-K26</f>
        <v>3.1134259259259257E-3</v>
      </c>
      <c r="O26" s="40"/>
      <c r="P26" s="77">
        <f>M26</f>
        <v>1.5632986111111111E-2</v>
      </c>
      <c r="Q26" s="41">
        <f>M26-I26</f>
        <v>6.2116898148148157E-3</v>
      </c>
      <c r="R26" s="58" t="e">
        <f>M26-M$38</f>
        <v>#VALUE!</v>
      </c>
    </row>
    <row r="27" spans="1:18" ht="27.95" customHeight="1">
      <c r="A27" s="7" t="s">
        <v>27</v>
      </c>
      <c r="B27" s="48">
        <v>3</v>
      </c>
      <c r="C27" s="16">
        <v>545</v>
      </c>
      <c r="D27" s="11" t="s">
        <v>56</v>
      </c>
      <c r="E27" s="38">
        <v>3.3568287037037039E-3</v>
      </c>
      <c r="F27" s="61"/>
      <c r="G27" s="38">
        <v>6.5888888888888881E-3</v>
      </c>
      <c r="H27" s="49">
        <f>G27-E27</f>
        <v>3.2320601851851842E-3</v>
      </c>
      <c r="I27" s="38">
        <v>9.8372685185185178E-3</v>
      </c>
      <c r="J27" s="49">
        <f>I27-G27</f>
        <v>3.2483796296296297E-3</v>
      </c>
      <c r="K27" s="38">
        <v>1.3051620370370371E-2</v>
      </c>
      <c r="L27" s="49">
        <f>K27-I27</f>
        <v>3.2143518518518537E-3</v>
      </c>
      <c r="M27" s="38">
        <v>1.6217476851851851E-2</v>
      </c>
      <c r="N27" s="49">
        <f>M27-K27</f>
        <v>3.1658564814814796E-3</v>
      </c>
      <c r="O27" s="65"/>
      <c r="P27" s="77">
        <f>M27+O27</f>
        <v>1.6217476851851851E-2</v>
      </c>
      <c r="Q27" s="41">
        <f>M27-I27</f>
        <v>6.3802083333333332E-3</v>
      </c>
      <c r="R27" s="58" t="e">
        <f>M27-M$38</f>
        <v>#VALUE!</v>
      </c>
    </row>
    <row r="28" spans="1:18" ht="27.95" customHeight="1">
      <c r="A28" s="7"/>
      <c r="B28" s="48"/>
      <c r="C28" s="16"/>
      <c r="D28" s="11"/>
      <c r="E28" s="38"/>
      <c r="F28" s="61"/>
      <c r="G28" s="38"/>
      <c r="H28" s="49"/>
      <c r="I28" s="38"/>
      <c r="J28" s="49"/>
      <c r="K28" s="38"/>
      <c r="L28" s="49"/>
      <c r="M28" s="38"/>
      <c r="N28" s="49"/>
      <c r="O28" s="65"/>
      <c r="P28" s="77"/>
      <c r="Q28" s="41"/>
      <c r="R28" s="58"/>
    </row>
    <row r="29" spans="1:18" ht="27.95" customHeight="1">
      <c r="A29" s="88" t="s">
        <v>23</v>
      </c>
      <c r="B29" s="48">
        <v>1</v>
      </c>
      <c r="C29" s="16">
        <v>67</v>
      </c>
      <c r="D29" s="11" t="s">
        <v>43</v>
      </c>
      <c r="E29" s="26">
        <v>2.9481481481481477E-3</v>
      </c>
      <c r="F29" s="62"/>
      <c r="G29" s="26">
        <v>5.716898148148148E-3</v>
      </c>
      <c r="H29" s="39">
        <f t="shared" ref="H29:H30" si="0">G29-E29</f>
        <v>2.7687500000000004E-3</v>
      </c>
      <c r="I29" s="26">
        <v>8.4899305555555561E-3</v>
      </c>
      <c r="J29" s="39">
        <f>I29-G29</f>
        <v>2.7730324074074081E-3</v>
      </c>
      <c r="K29" s="26">
        <v>1.1303935185185182E-2</v>
      </c>
      <c r="L29" s="39">
        <f>K29-I29</f>
        <v>2.8140046296296264E-3</v>
      </c>
      <c r="M29" s="26">
        <v>1.4110185185185184E-2</v>
      </c>
      <c r="N29" s="39">
        <f>M29-K29</f>
        <v>2.8062500000000015E-3</v>
      </c>
      <c r="O29" s="40"/>
      <c r="P29" s="77">
        <f t="shared" ref="P29:P30" si="1">M29</f>
        <v>1.4110185185185184E-2</v>
      </c>
      <c r="Q29" s="41">
        <f>M29-I29</f>
        <v>5.6202546296296278E-3</v>
      </c>
      <c r="R29" s="27" t="e">
        <f>M29-M$38</f>
        <v>#VALUE!</v>
      </c>
    </row>
    <row r="30" spans="1:18" ht="27.95" customHeight="1">
      <c r="A30" s="88" t="s">
        <v>23</v>
      </c>
      <c r="B30" s="48">
        <v>2</v>
      </c>
      <c r="C30" s="16">
        <v>46</v>
      </c>
      <c r="D30" s="11" t="s">
        <v>42</v>
      </c>
      <c r="E30" s="38">
        <v>3.0208333333333333E-3</v>
      </c>
      <c r="F30" s="61"/>
      <c r="G30" s="38">
        <v>5.8123842592592602E-3</v>
      </c>
      <c r="H30" s="49">
        <f t="shared" si="0"/>
        <v>2.7915509259259269E-3</v>
      </c>
      <c r="I30" s="38">
        <v>8.5662037037037026E-3</v>
      </c>
      <c r="J30" s="49">
        <f>I30-G30</f>
        <v>2.7538194444444424E-3</v>
      </c>
      <c r="K30" s="38">
        <v>1.1263425925925927E-2</v>
      </c>
      <c r="L30" s="49">
        <f>K30-I30</f>
        <v>2.6972222222222241E-3</v>
      </c>
      <c r="M30" s="38">
        <v>1.3950810185185186E-2</v>
      </c>
      <c r="N30" s="49">
        <f>M30-K30</f>
        <v>2.6873842592592592E-3</v>
      </c>
      <c r="O30" s="65"/>
      <c r="P30" s="77">
        <f t="shared" si="1"/>
        <v>1.3950810185185186E-2</v>
      </c>
      <c r="Q30" s="59">
        <f>M30-I30</f>
        <v>5.3846064814814833E-3</v>
      </c>
      <c r="R30" s="58" t="e">
        <f>M30-M$38</f>
        <v>#VALUE!</v>
      </c>
    </row>
    <row r="31" spans="1:18" ht="27.95" customHeight="1">
      <c r="A31" s="88" t="s">
        <v>23</v>
      </c>
      <c r="B31" s="48" t="s">
        <v>66</v>
      </c>
      <c r="C31" s="16">
        <v>75</v>
      </c>
      <c r="D31" s="11" t="s">
        <v>44</v>
      </c>
      <c r="E31" s="26" t="s">
        <v>38</v>
      </c>
      <c r="F31" s="62"/>
      <c r="G31" s="26"/>
      <c r="H31" s="39" t="e">
        <f>G31-E31</f>
        <v>#VALUE!</v>
      </c>
      <c r="I31" s="26"/>
      <c r="J31" s="39">
        <f>I31-G31</f>
        <v>0</v>
      </c>
      <c r="K31" s="26"/>
      <c r="L31" s="39">
        <f>K31-I31</f>
        <v>0</v>
      </c>
      <c r="M31" s="26"/>
      <c r="N31" s="39">
        <f>M31-K31</f>
        <v>0</v>
      </c>
      <c r="O31" s="40"/>
      <c r="P31" s="77">
        <f>M31</f>
        <v>0</v>
      </c>
      <c r="Q31" s="41">
        <f>M31-I31</f>
        <v>0</v>
      </c>
      <c r="R31" s="27" t="e">
        <f>M31-M$38</f>
        <v>#VALUE!</v>
      </c>
    </row>
    <row r="32" spans="1:18" ht="27.95" customHeight="1">
      <c r="A32" s="7"/>
      <c r="B32" s="48"/>
      <c r="C32" s="16"/>
      <c r="D32" s="11"/>
      <c r="E32" s="38"/>
      <c r="F32" s="61"/>
      <c r="G32" s="38"/>
      <c r="H32" s="49"/>
      <c r="I32" s="38"/>
      <c r="J32" s="49"/>
      <c r="K32" s="38"/>
      <c r="L32" s="49"/>
      <c r="M32" s="38"/>
      <c r="N32" s="49"/>
      <c r="O32" s="65"/>
      <c r="P32" s="77"/>
      <c r="Q32" s="59"/>
      <c r="R32" s="58"/>
    </row>
    <row r="33" spans="1:18" ht="27.95" customHeight="1">
      <c r="A33" s="88" t="s">
        <v>36</v>
      </c>
      <c r="B33" s="48">
        <v>1</v>
      </c>
      <c r="C33" s="16">
        <v>104</v>
      </c>
      <c r="D33" s="11" t="s">
        <v>47</v>
      </c>
      <c r="E33" s="38">
        <v>2.9142361111111109E-3</v>
      </c>
      <c r="F33" s="61"/>
      <c r="G33" s="38">
        <v>5.9056712962962969E-3</v>
      </c>
      <c r="H33" s="49">
        <f>G33-E33</f>
        <v>2.9914351851851859E-3</v>
      </c>
      <c r="I33" s="38">
        <v>8.7428240740740747E-3</v>
      </c>
      <c r="J33" s="49">
        <f>I33-G33</f>
        <v>2.8371527777777778E-3</v>
      </c>
      <c r="K33" s="38">
        <v>1.1561111111111111E-2</v>
      </c>
      <c r="L33" s="49">
        <f>K33-I33</f>
        <v>2.8182870370370358E-3</v>
      </c>
      <c r="M33" s="38">
        <v>1.4449189814814814E-2</v>
      </c>
      <c r="N33" s="49">
        <f>M33-K33</f>
        <v>2.8880787037037035E-3</v>
      </c>
      <c r="O33" s="65"/>
      <c r="P33" s="77">
        <f>M33</f>
        <v>1.4449189814814814E-2</v>
      </c>
      <c r="Q33" s="59">
        <f>M33-I33</f>
        <v>5.7063657407407393E-3</v>
      </c>
      <c r="R33" s="58" t="e">
        <f>M33-M$38</f>
        <v>#VALUE!</v>
      </c>
    </row>
    <row r="34" spans="1:18" ht="27.95" customHeight="1">
      <c r="A34" s="87" t="s">
        <v>36</v>
      </c>
      <c r="B34" s="48">
        <v>2</v>
      </c>
      <c r="C34" s="16">
        <v>94</v>
      </c>
      <c r="D34" s="11" t="s">
        <v>45</v>
      </c>
      <c r="E34" s="26">
        <v>3.3297453703703701E-3</v>
      </c>
      <c r="F34" s="62"/>
      <c r="G34" s="26">
        <v>6.6268518518518525E-3</v>
      </c>
      <c r="H34" s="39">
        <f>G34-E34</f>
        <v>3.2971064814814825E-3</v>
      </c>
      <c r="I34" s="26">
        <v>9.9150462962962968E-3</v>
      </c>
      <c r="J34" s="39">
        <f>I34-G34</f>
        <v>3.2881944444444443E-3</v>
      </c>
      <c r="K34" s="26">
        <v>1.3232060185185185E-2</v>
      </c>
      <c r="L34" s="39">
        <f>K34-I34</f>
        <v>3.3170138888888884E-3</v>
      </c>
      <c r="M34" s="26">
        <v>1.6587847222222223E-2</v>
      </c>
      <c r="N34" s="39">
        <f>M34-K34</f>
        <v>3.3557870370370373E-3</v>
      </c>
      <c r="O34" s="40"/>
      <c r="P34" s="77">
        <f>M34</f>
        <v>1.6587847222222223E-2</v>
      </c>
      <c r="Q34" s="41">
        <f>M34-I34</f>
        <v>6.6728009259259258E-3</v>
      </c>
      <c r="R34" s="27" t="e">
        <f>M34-M$38</f>
        <v>#VALUE!</v>
      </c>
    </row>
    <row r="35" spans="1:18" ht="27.95" customHeight="1">
      <c r="A35" s="87"/>
      <c r="B35" s="48"/>
      <c r="C35" s="16"/>
      <c r="D35" s="7"/>
      <c r="E35" s="38"/>
      <c r="F35" s="61"/>
      <c r="G35" s="38"/>
      <c r="H35" s="49"/>
      <c r="I35" s="38"/>
      <c r="J35" s="49"/>
      <c r="K35" s="38"/>
      <c r="L35" s="49"/>
      <c r="M35" s="38"/>
      <c r="N35" s="49"/>
      <c r="O35" s="65"/>
      <c r="P35" s="77"/>
      <c r="Q35" s="59"/>
      <c r="R35" s="27"/>
    </row>
    <row r="36" spans="1:18" ht="27.95" customHeight="1">
      <c r="A36" s="11" t="s">
        <v>39</v>
      </c>
      <c r="B36" s="48">
        <v>1</v>
      </c>
      <c r="C36" s="16">
        <v>125</v>
      </c>
      <c r="D36" s="11" t="s">
        <v>46</v>
      </c>
      <c r="E36" s="38">
        <v>4.0791666666666667E-3</v>
      </c>
      <c r="F36" s="61"/>
      <c r="G36" s="38">
        <v>7.9054398148148148E-3</v>
      </c>
      <c r="H36" s="49">
        <f>G36-E36</f>
        <v>3.8262731481481481E-3</v>
      </c>
      <c r="I36" s="38">
        <v>1.17375E-2</v>
      </c>
      <c r="J36" s="49">
        <f>I36-G36</f>
        <v>3.8320601851851849E-3</v>
      </c>
      <c r="K36" s="38">
        <v>1.5453587962962962E-2</v>
      </c>
      <c r="L36" s="49">
        <f>K36-I36</f>
        <v>3.7160879629629627E-3</v>
      </c>
      <c r="M36" s="38">
        <v>1.9171064814814814E-2</v>
      </c>
      <c r="N36" s="49">
        <f>M36-K36</f>
        <v>3.717476851851852E-3</v>
      </c>
      <c r="O36" s="65"/>
      <c r="P36" s="77">
        <f>M36</f>
        <v>1.9171064814814814E-2</v>
      </c>
      <c r="Q36" s="59">
        <f>M36-I36</f>
        <v>7.4335648148148147E-3</v>
      </c>
      <c r="R36" s="58" t="e">
        <f>M36-M$38</f>
        <v>#VALUE!</v>
      </c>
    </row>
    <row r="37" spans="1:18" ht="27.95" customHeight="1">
      <c r="A37" s="11" t="s">
        <v>39</v>
      </c>
      <c r="B37" s="48">
        <v>2</v>
      </c>
      <c r="C37" s="16">
        <v>45</v>
      </c>
      <c r="D37" s="11" t="s">
        <v>49</v>
      </c>
      <c r="E37" s="26">
        <v>8.4150462962962972E-3</v>
      </c>
      <c r="F37" s="62"/>
      <c r="G37" s="26">
        <v>1.2330787037037038E-2</v>
      </c>
      <c r="H37" s="39">
        <f>G37-E37</f>
        <v>3.9157407407407405E-3</v>
      </c>
      <c r="I37" s="26">
        <v>1.5777662037037038E-2</v>
      </c>
      <c r="J37" s="39">
        <f>I37-G37</f>
        <v>3.4468750000000003E-3</v>
      </c>
      <c r="K37" s="26">
        <v>1.9226736111111111E-2</v>
      </c>
      <c r="L37" s="39">
        <f>K37-I37</f>
        <v>3.4490740740740732E-3</v>
      </c>
      <c r="M37" s="80" t="s">
        <v>41</v>
      </c>
      <c r="N37" s="39" t="e">
        <f>M37-K37</f>
        <v>#VALUE!</v>
      </c>
      <c r="O37" s="40"/>
      <c r="P37" s="77" t="str">
        <f t="shared" ref="P37" si="2">M37</f>
        <v>-1 vuelta</v>
      </c>
      <c r="Q37" s="41" t="e">
        <f>M37-I37</f>
        <v>#VALUE!</v>
      </c>
      <c r="R37" s="27" t="e">
        <f>M37-M$38</f>
        <v>#VALUE!</v>
      </c>
    </row>
    <row r="38" spans="1:18" ht="27.95" customHeight="1">
      <c r="A38" s="11" t="s">
        <v>39</v>
      </c>
      <c r="B38" s="48">
        <v>3</v>
      </c>
      <c r="C38" s="16">
        <v>168</v>
      </c>
      <c r="D38" s="11" t="s">
        <v>48</v>
      </c>
      <c r="E38" s="38">
        <v>3.1901620370370369E-3</v>
      </c>
      <c r="F38" s="61"/>
      <c r="G38" s="38">
        <v>6.2652777777777785E-3</v>
      </c>
      <c r="H38" s="49">
        <f t="shared" ref="H38" si="3">G38-E38</f>
        <v>3.0751157407407415E-3</v>
      </c>
      <c r="I38" s="38">
        <v>9.3530092592592606E-3</v>
      </c>
      <c r="J38" s="49">
        <f>I38-G38</f>
        <v>3.0877314814814821E-3</v>
      </c>
      <c r="K38" s="38">
        <v>1.2509143518518518E-2</v>
      </c>
      <c r="L38" s="49">
        <f>K38-I38</f>
        <v>3.1561342592592578E-3</v>
      </c>
      <c r="M38" s="38" t="s">
        <v>40</v>
      </c>
      <c r="N38" s="49" t="e">
        <f>M38-K38</f>
        <v>#VALUE!</v>
      </c>
      <c r="O38" s="65"/>
      <c r="P38" s="77" t="str">
        <f>M38</f>
        <v>No terminó</v>
      </c>
      <c r="Q38" s="59" t="e">
        <f>M38-I38</f>
        <v>#VALUE!</v>
      </c>
      <c r="R38" s="58" t="e">
        <f>M38-M$38</f>
        <v>#VALUE!</v>
      </c>
    </row>
    <row r="39" spans="1:18" ht="27.95" customHeight="1">
      <c r="A39" s="7"/>
      <c r="B39" s="48"/>
      <c r="C39" s="16"/>
      <c r="D39" s="7"/>
      <c r="E39" s="38"/>
      <c r="F39" s="61"/>
      <c r="G39" s="38"/>
      <c r="H39" s="49"/>
      <c r="I39" s="38"/>
      <c r="J39" s="49"/>
      <c r="K39" s="38"/>
      <c r="L39" s="49"/>
      <c r="M39" s="38"/>
      <c r="N39" s="49"/>
      <c r="O39" s="65"/>
      <c r="P39" s="77"/>
      <c r="Q39" s="59"/>
      <c r="R39" s="27"/>
    </row>
    <row r="40" spans="1:18" ht="27.95" customHeight="1">
      <c r="A40" s="7"/>
      <c r="B40" s="48"/>
      <c r="C40" s="16"/>
      <c r="D40" s="11"/>
      <c r="E40" s="38"/>
      <c r="F40" s="61"/>
      <c r="G40" s="38"/>
      <c r="H40" s="49"/>
      <c r="I40" s="38"/>
      <c r="J40" s="49"/>
      <c r="K40" s="38"/>
      <c r="L40" s="49"/>
      <c r="M40" s="38"/>
      <c r="N40" s="49"/>
      <c r="O40" s="65"/>
      <c r="P40" s="77"/>
      <c r="Q40" s="59"/>
      <c r="R40" s="58"/>
    </row>
    <row r="41" spans="1:18" ht="17.25" customHeight="1">
      <c r="A41" s="7"/>
      <c r="B41" s="48"/>
      <c r="C41" s="7"/>
      <c r="D41" s="7"/>
      <c r="E41" s="7"/>
      <c r="F41" s="13"/>
      <c r="G41" s="14"/>
    </row>
    <row r="42" spans="1:18" ht="17.25" customHeight="1">
      <c r="A42" s="7"/>
      <c r="B42" s="21"/>
      <c r="C42" s="11" t="s">
        <v>11</v>
      </c>
      <c r="D42" s="7"/>
      <c r="E42" s="7"/>
      <c r="F42" s="8"/>
      <c r="G42" s="25"/>
    </row>
    <row r="43" spans="1:18" ht="17.25" customHeight="1">
      <c r="A43" s="9"/>
      <c r="B43" s="22"/>
      <c r="C43" s="12" t="s">
        <v>60</v>
      </c>
      <c r="D43" s="9"/>
      <c r="E43" s="9"/>
      <c r="F43" s="10"/>
      <c r="G43" s="20"/>
      <c r="H43" s="19"/>
    </row>
  </sheetData>
  <sortState ref="A18:R21">
    <sortCondition ref="P18"/>
  </sortState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clas general</vt:lpstr>
      <vt:lpstr>fondo general</vt:lpstr>
      <vt:lpstr>'clas general'!Área_de_impresión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Alipaz</dc:creator>
  <cp:lastModifiedBy>Cristian Conitzer</cp:lastModifiedBy>
  <cp:lastPrinted>2016-08-14T21:30:36Z</cp:lastPrinted>
  <dcterms:created xsi:type="dcterms:W3CDTF">2010-01-24T15:12:22Z</dcterms:created>
  <dcterms:modified xsi:type="dcterms:W3CDTF">2018-03-18T23:01:58Z</dcterms:modified>
</cp:coreProperties>
</file>