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11595" windowHeight="8700"/>
  </bookViews>
  <sheets>
    <sheet name="Resultados" sheetId="8" r:id="rId1"/>
  </sheets>
  <calcPr calcId="124519"/>
</workbook>
</file>

<file path=xl/calcChain.xml><?xml version="1.0" encoding="utf-8"?>
<calcChain xmlns="http://schemas.openxmlformats.org/spreadsheetml/2006/main">
  <c r="N33" i="8"/>
  <c r="J33"/>
  <c r="N32"/>
  <c r="J32"/>
  <c r="N34"/>
  <c r="J34"/>
  <c r="N31"/>
  <c r="J31"/>
  <c r="N23"/>
  <c r="J23"/>
  <c r="N26"/>
  <c r="J26"/>
  <c r="N24"/>
  <c r="J24"/>
  <c r="O29"/>
  <c r="N25"/>
  <c r="J25"/>
  <c r="O28"/>
  <c r="J28"/>
  <c r="N27"/>
  <c r="J27"/>
  <c r="N20"/>
  <c r="J20"/>
  <c r="N21"/>
  <c r="J21"/>
  <c r="N18"/>
  <c r="J18"/>
  <c r="N17"/>
  <c r="J17"/>
  <c r="N15"/>
  <c r="J15"/>
  <c r="N14"/>
  <c r="J14"/>
  <c r="N13"/>
  <c r="J13"/>
  <c r="N11"/>
  <c r="J11"/>
  <c r="N9"/>
  <c r="J9"/>
  <c r="N10"/>
  <c r="J10"/>
  <c r="O25" l="1"/>
  <c r="O24"/>
  <c r="O31"/>
  <c r="O32"/>
  <c r="O26"/>
  <c r="O34"/>
  <c r="O18"/>
  <c r="O33"/>
  <c r="O9"/>
  <c r="O14"/>
  <c r="O21"/>
  <c r="O10"/>
  <c r="O11"/>
  <c r="O20"/>
  <c r="O27"/>
  <c r="O23"/>
  <c r="O13"/>
  <c r="O17"/>
  <c r="O15"/>
  <c r="Q21"/>
  <c r="K27"/>
  <c r="P33"/>
  <c r="K13"/>
  <c r="Q29"/>
  <c r="R27"/>
  <c r="R20"/>
  <c r="K15"/>
  <c r="K33"/>
  <c r="R9"/>
  <c r="R24"/>
  <c r="R31"/>
  <c r="R32"/>
  <c r="R11"/>
  <c r="R13"/>
  <c r="Q20"/>
  <c r="Q27"/>
  <c r="K25"/>
  <c r="R26"/>
  <c r="R34"/>
  <c r="R33"/>
  <c r="R17"/>
  <c r="R29"/>
  <c r="K26"/>
  <c r="K34"/>
  <c r="R14"/>
  <c r="Q17"/>
  <c r="R18"/>
  <c r="R23"/>
  <c r="K9"/>
  <c r="K14"/>
  <c r="R21"/>
  <c r="K24"/>
  <c r="K23"/>
  <c r="K31"/>
  <c r="K32"/>
  <c r="Q11"/>
  <c r="P18"/>
  <c r="K20"/>
  <c r="Q26"/>
  <c r="Q34"/>
  <c r="Q33"/>
  <c r="K10"/>
  <c r="Q9"/>
  <c r="Q14"/>
  <c r="P17"/>
  <c r="K18"/>
  <c r="K21"/>
  <c r="P20"/>
  <c r="P27"/>
  <c r="K28"/>
  <c r="Q24"/>
  <c r="Q23"/>
  <c r="Q31"/>
  <c r="Q32"/>
  <c r="P10"/>
  <c r="P9"/>
  <c r="K11"/>
  <c r="P14"/>
  <c r="Q18"/>
  <c r="P24"/>
  <c r="P23"/>
  <c r="P31"/>
  <c r="P32"/>
  <c r="Q13"/>
  <c r="K17"/>
  <c r="P21"/>
  <c r="P11"/>
  <c r="P13"/>
  <c r="P25"/>
  <c r="P29"/>
  <c r="P26"/>
  <c r="P34"/>
  <c r="B23" l="1"/>
  <c r="B33"/>
  <c r="B15"/>
  <c r="B27"/>
  <c r="B21"/>
  <c r="B18"/>
  <c r="B32"/>
  <c r="B24"/>
  <c r="B13"/>
  <c r="B10"/>
  <c r="B11"/>
  <c r="B25"/>
  <c r="B26"/>
  <c r="B17"/>
  <c r="B20"/>
  <c r="B14"/>
  <c r="B34"/>
  <c r="B31"/>
  <c r="B9"/>
</calcChain>
</file>

<file path=xl/sharedStrings.xml><?xml version="1.0" encoding="utf-8"?>
<sst xmlns="http://schemas.openxmlformats.org/spreadsheetml/2006/main" count="97" uniqueCount="58">
  <si>
    <t>PILOTO / NAVEGANTE</t>
  </si>
  <si>
    <t>Puesto</t>
  </si>
  <si>
    <t>Nº</t>
  </si>
  <si>
    <t>Etapa 1</t>
  </si>
  <si>
    <t>Etapa 2</t>
  </si>
  <si>
    <t>Dif. entre        c/ uno</t>
  </si>
  <si>
    <t>CRONOMETRAJE</t>
  </si>
  <si>
    <t>ASOCIACION MUNICIPAL DE AUTOMOVILISMO DEPORTIVO EL ALTO</t>
  </si>
  <si>
    <t>ASOCIACION DEPARTAMENTAL DE AUTOMOVILISMO DEPORTIVO LA PAZ</t>
  </si>
  <si>
    <t xml:space="preserve">
 Clase</t>
  </si>
  <si>
    <t>8V</t>
  </si>
  <si>
    <t>Abad Tambo</t>
  </si>
  <si>
    <t>DNS</t>
  </si>
  <si>
    <t>DNF</t>
  </si>
  <si>
    <t>-</t>
  </si>
  <si>
    <t>Rolando Castrillo / Rodrigo Azua</t>
  </si>
  <si>
    <t>Asociación</t>
  </si>
  <si>
    <t>Dif. con 1ro</t>
  </si>
  <si>
    <t>Prom. vel.
km/h</t>
  </si>
  <si>
    <t>GENERAL POR CATEGORIA</t>
  </si>
  <si>
    <t>Etapa 3</t>
  </si>
  <si>
    <t>Etapa 4</t>
  </si>
  <si>
    <t>Dieter Reyes / Marco Arteaga</t>
  </si>
  <si>
    <t>RC2N</t>
  </si>
  <si>
    <t>Ali Abo El Nour / Oscar Arce</t>
  </si>
  <si>
    <t>Miguel Corpus / Victor Alanoca</t>
  </si>
  <si>
    <t>Alan Chavez Alanoca / Wilson Silvestre</t>
  </si>
  <si>
    <t>RC2N-N</t>
  </si>
  <si>
    <t>Jorge Rodriguez / Cristian Rodriguez</t>
  </si>
  <si>
    <t>N4</t>
  </si>
  <si>
    <t>Alan Chavez Guachalla / Sergio Condori</t>
  </si>
  <si>
    <t>Jhonny Mamani / Steve</t>
  </si>
  <si>
    <t>R2B-Libre</t>
  </si>
  <si>
    <t>R1B</t>
  </si>
  <si>
    <t>Yerko Quispe /</t>
  </si>
  <si>
    <t>Carlos Vaqueda</t>
  </si>
  <si>
    <t>Mauricio Gutierrez</t>
  </si>
  <si>
    <t>Willy Luna</t>
  </si>
  <si>
    <t>Roberto Canaviri</t>
  </si>
  <si>
    <t>Alberto Tola / Oscar Apaza</t>
  </si>
  <si>
    <t>Pedro Espinal / Franz Kapa</t>
  </si>
  <si>
    <t>Amadea</t>
  </si>
  <si>
    <t>Diego Siñani /</t>
  </si>
  <si>
    <t>Genaro Choquehuanca</t>
  </si>
  <si>
    <t>Erasmo Mayta / Jose Guibarra</t>
  </si>
  <si>
    <t>Ivan Manzaneda / Agustin Padilla Ecos</t>
  </si>
  <si>
    <t>Nelson Siñani</t>
  </si>
  <si>
    <t>Gregorio Montoya / Ramiro Mendoza</t>
  </si>
  <si>
    <t>Tiempo total</t>
  </si>
  <si>
    <t>Tiempo 3ra y 4ta</t>
  </si>
  <si>
    <t>Posición general</t>
  </si>
  <si>
    <t>Pos 1ra parte</t>
  </si>
  <si>
    <t>Tiempo 1ra y 2da</t>
  </si>
  <si>
    <t>Clase cod</t>
  </si>
  <si>
    <t>Cristian Conitzer, Maria Teresa Berrios, Rene Berrios</t>
  </si>
  <si>
    <t>Amadvi</t>
  </si>
  <si>
    <t>ASOCIACION MUNICIPAL DE AUTOMOVILISMO DEPORTIVO VIACHA</t>
  </si>
  <si>
    <t>Viacha, domingo 26.11.17</t>
  </si>
</sst>
</file>

<file path=xl/styles.xml><?xml version="1.0" encoding="utf-8"?>
<styleSheet xmlns="http://schemas.openxmlformats.org/spreadsheetml/2006/main">
  <numFmts count="5">
    <numFmt numFmtId="164" formatCode="0.000"/>
    <numFmt numFmtId="168" formatCode="h:mm:ss.00"/>
    <numFmt numFmtId="169" formatCode="m:ss.0"/>
    <numFmt numFmtId="170" formatCode="s.0"/>
    <numFmt numFmtId="171" formatCode="m:ss.00"/>
  </numFmts>
  <fonts count="22">
    <font>
      <sz val="10"/>
      <name val="Arial"/>
    </font>
    <font>
      <sz val="12"/>
      <name val="Verdana"/>
      <family val="2"/>
    </font>
    <font>
      <b/>
      <sz val="14"/>
      <name val="Verdana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i/>
      <sz val="12"/>
      <name val="Arial"/>
      <family val="2"/>
    </font>
    <font>
      <i/>
      <sz val="14"/>
      <name val="Arial"/>
      <family val="2"/>
    </font>
    <font>
      <i/>
      <sz val="16"/>
      <name val="Arial"/>
      <family val="2"/>
    </font>
    <font>
      <b/>
      <i/>
      <sz val="14"/>
      <name val="Arial"/>
      <family val="2"/>
    </font>
    <font>
      <b/>
      <i/>
      <sz val="10"/>
      <name val="Arial"/>
      <family val="2"/>
    </font>
    <font>
      <b/>
      <i/>
      <sz val="16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0" xfId="0" applyFont="1" applyAlignment="1">
      <alignment horizontal="center"/>
    </xf>
    <xf numFmtId="164" fontId="7" fillId="0" borderId="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9" fillId="0" borderId="0" xfId="0" applyFont="1"/>
    <xf numFmtId="21" fontId="7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/>
    <xf numFmtId="0" fontId="10" fillId="0" borderId="0" xfId="0" applyFont="1"/>
    <xf numFmtId="169" fontId="7" fillId="0" borderId="1" xfId="0" applyNumberFormat="1" applyFont="1" applyFill="1" applyBorder="1" applyAlignment="1">
      <alignment horizontal="center" vertical="center"/>
    </xf>
    <xf numFmtId="0" fontId="5" fillId="0" borderId="0" xfId="0" applyFont="1" applyAlignment="1"/>
    <xf numFmtId="169" fontId="7" fillId="0" borderId="3" xfId="0" applyNumberFormat="1" applyFont="1" applyFill="1" applyBorder="1" applyAlignment="1">
      <alignment horizontal="center" vertical="center"/>
    </xf>
    <xf numFmtId="170" fontId="7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/>
    <xf numFmtId="168" fontId="6" fillId="0" borderId="3" xfId="0" applyNumberFormat="1" applyFont="1" applyBorder="1" applyAlignment="1">
      <alignment horizontal="center" vertical="center"/>
    </xf>
    <xf numFmtId="171" fontId="3" fillId="0" borderId="0" xfId="0" applyNumberFormat="1" applyFont="1" applyAlignment="1"/>
    <xf numFmtId="171" fontId="3" fillId="0" borderId="0" xfId="0" applyNumberFormat="1" applyFont="1" applyAlignment="1">
      <alignment horizontal="center"/>
    </xf>
    <xf numFmtId="171" fontId="4" fillId="0" borderId="0" xfId="0" applyNumberFormat="1" applyFont="1" applyAlignment="1">
      <alignment horizontal="center"/>
    </xf>
    <xf numFmtId="171" fontId="0" fillId="0" borderId="0" xfId="0" applyNumberFormat="1"/>
    <xf numFmtId="171" fontId="6" fillId="0" borderId="3" xfId="0" applyNumberFormat="1" applyFont="1" applyBorder="1" applyAlignment="1">
      <alignment horizontal="center" vertical="center"/>
    </xf>
    <xf numFmtId="171" fontId="0" fillId="0" borderId="0" xfId="0" applyNumberFormat="1" applyAlignment="1"/>
    <xf numFmtId="171" fontId="11" fillId="0" borderId="0" xfId="0" applyNumberFormat="1" applyFont="1"/>
    <xf numFmtId="171" fontId="13" fillId="0" borderId="3" xfId="0" applyNumberFormat="1" applyFont="1" applyBorder="1" applyAlignment="1">
      <alignment horizontal="center" vertical="center"/>
    </xf>
    <xf numFmtId="171" fontId="11" fillId="0" borderId="0" xfId="0" applyNumberFormat="1" applyFont="1" applyAlignment="1"/>
    <xf numFmtId="171" fontId="14" fillId="0" borderId="0" xfId="0" applyNumberFormat="1" applyFont="1" applyAlignment="1"/>
    <xf numFmtId="171" fontId="14" fillId="0" borderId="0" xfId="0" applyNumberFormat="1" applyFont="1" applyAlignment="1">
      <alignment horizontal="center"/>
    </xf>
    <xf numFmtId="171" fontId="15" fillId="0" borderId="0" xfId="0" applyNumberFormat="1" applyFont="1" applyAlignment="1">
      <alignment horizontal="center"/>
    </xf>
    <xf numFmtId="1" fontId="16" fillId="0" borderId="0" xfId="0" applyNumberFormat="1" applyFont="1" applyAlignment="1"/>
    <xf numFmtId="1" fontId="16" fillId="0" borderId="0" xfId="0" applyNumberFormat="1" applyFont="1" applyAlignment="1">
      <alignment horizontal="center"/>
    </xf>
    <xf numFmtId="1" fontId="17" fillId="0" borderId="0" xfId="0" applyNumberFormat="1" applyFont="1"/>
    <xf numFmtId="1" fontId="18" fillId="0" borderId="0" xfId="0" applyNumberFormat="1" applyFont="1" applyAlignment="1">
      <alignment horizontal="center"/>
    </xf>
    <xf numFmtId="1" fontId="20" fillId="0" borderId="3" xfId="0" applyNumberFormat="1" applyFont="1" applyBorder="1" applyAlignment="1">
      <alignment horizontal="center" vertical="center"/>
    </xf>
    <xf numFmtId="1" fontId="17" fillId="0" borderId="0" xfId="0" applyNumberFormat="1" applyFont="1" applyAlignment="1"/>
    <xf numFmtId="171" fontId="16" fillId="0" borderId="0" xfId="0" applyNumberFormat="1" applyFont="1" applyAlignment="1"/>
    <xf numFmtId="171" fontId="16" fillId="0" borderId="0" xfId="0" applyNumberFormat="1" applyFont="1" applyAlignment="1">
      <alignment horizontal="center"/>
    </xf>
    <xf numFmtId="171" fontId="18" fillId="0" borderId="0" xfId="0" applyNumberFormat="1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171" fontId="19" fillId="0" borderId="2" xfId="0" applyNumberFormat="1" applyFont="1" applyBorder="1" applyAlignment="1">
      <alignment horizontal="center" wrapText="1"/>
    </xf>
    <xf numFmtId="171" fontId="12" fillId="0" borderId="2" xfId="0" applyNumberFormat="1" applyFont="1" applyBorder="1" applyAlignment="1">
      <alignment horizontal="center" wrapText="1"/>
    </xf>
    <xf numFmtId="1" fontId="19" fillId="0" borderId="2" xfId="0" applyNumberFormat="1" applyFont="1" applyBorder="1" applyAlignment="1">
      <alignment horizontal="center" wrapText="1"/>
    </xf>
    <xf numFmtId="171" fontId="21" fillId="0" borderId="2" xfId="0" applyNumberFormat="1" applyFont="1" applyBorder="1" applyAlignment="1">
      <alignment horizontal="center" wrapText="1"/>
    </xf>
    <xf numFmtId="0" fontId="21" fillId="0" borderId="2" xfId="0" applyFont="1" applyBorder="1" applyAlignment="1">
      <alignment horizontal="center" wrapText="1"/>
    </xf>
    <xf numFmtId="171" fontId="21" fillId="2" borderId="2" xfId="0" applyNumberFormat="1" applyFont="1" applyFill="1" applyBorder="1" applyAlignment="1">
      <alignment horizontal="center" vertical="center"/>
    </xf>
    <xf numFmtId="171" fontId="8" fillId="2" borderId="3" xfId="0" applyNumberFormat="1" applyFont="1" applyFill="1" applyBorder="1" applyAlignment="1">
      <alignment horizontal="center" vertical="center"/>
    </xf>
    <xf numFmtId="171" fontId="8" fillId="2" borderId="1" xfId="0" applyNumberFormat="1" applyFont="1" applyFill="1" applyBorder="1" applyAlignment="1">
      <alignment horizontal="center" vertical="center"/>
    </xf>
    <xf numFmtId="171" fontId="7" fillId="2" borderId="3" xfId="0" applyNumberFormat="1" applyFont="1" applyFill="1" applyBorder="1" applyAlignment="1">
      <alignment horizontal="center" vertical="center"/>
    </xf>
    <xf numFmtId="171" fontId="21" fillId="3" borderId="2" xfId="0" applyNumberFormat="1" applyFont="1" applyFill="1" applyBorder="1" applyAlignment="1">
      <alignment horizontal="center" vertical="center"/>
    </xf>
    <xf numFmtId="171" fontId="7" fillId="3" borderId="1" xfId="0" applyNumberFormat="1" applyFont="1" applyFill="1" applyBorder="1" applyAlignment="1">
      <alignment horizontal="center" vertical="center"/>
    </xf>
    <xf numFmtId="171" fontId="12" fillId="4" borderId="2" xfId="0" applyNumberFormat="1" applyFont="1" applyFill="1" applyBorder="1" applyAlignment="1">
      <alignment horizontal="center" vertical="center"/>
    </xf>
    <xf numFmtId="171" fontId="13" fillId="4" borderId="3" xfId="0" applyNumberFormat="1" applyFont="1" applyFill="1" applyBorder="1" applyAlignment="1">
      <alignment horizontal="center" vertical="center"/>
    </xf>
    <xf numFmtId="171" fontId="13" fillId="4" borderId="1" xfId="0" applyNumberFormat="1" applyFont="1" applyFill="1" applyBorder="1" applyAlignment="1">
      <alignment horizontal="center" vertical="center"/>
    </xf>
    <xf numFmtId="171" fontId="12" fillId="5" borderId="2" xfId="0" applyNumberFormat="1" applyFont="1" applyFill="1" applyBorder="1" applyAlignment="1">
      <alignment horizontal="center" vertical="center"/>
    </xf>
    <xf numFmtId="171" fontId="13" fillId="5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428625</xdr:colOff>
      <xdr:row>0</xdr:row>
      <xdr:rowOff>200025</xdr:rowOff>
    </xdr:from>
    <xdr:to>
      <xdr:col>14</xdr:col>
      <xdr:colOff>533400</xdr:colOff>
      <xdr:row>4</xdr:row>
      <xdr:rowOff>142875</xdr:rowOff>
    </xdr:to>
    <xdr:pic>
      <xdr:nvPicPr>
        <xdr:cNvPr id="2" name="Picture 3" descr="ASOCIACION15x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50375" y="200025"/>
          <a:ext cx="962025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600075</xdr:colOff>
      <xdr:row>3</xdr:row>
      <xdr:rowOff>133350</xdr:rowOff>
    </xdr:to>
    <xdr:pic>
      <xdr:nvPicPr>
        <xdr:cNvPr id="3" name="Picture 7" descr="amad el alt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26682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8"/>
  <sheetViews>
    <sheetView tabSelected="1" view="pageBreakPreview" topLeftCell="A2" zoomScale="70" zoomScaleSheetLayoutView="70" workbookViewId="0">
      <selection activeCell="A2" sqref="A2"/>
    </sheetView>
  </sheetViews>
  <sheetFormatPr baseColWidth="10" defaultRowHeight="12.75"/>
  <cols>
    <col min="1" max="1" width="8" style="6" customWidth="1"/>
    <col min="2" max="2" width="12.85546875" style="31" customWidth="1"/>
    <col min="3" max="3" width="7.7109375" bestFit="1" customWidth="1"/>
    <col min="4" max="4" width="59.42578125" bestFit="1" customWidth="1"/>
    <col min="5" max="5" width="10.5703125" customWidth="1"/>
    <col min="6" max="6" width="10.5703125" hidden="1" customWidth="1"/>
    <col min="7" max="7" width="12" customWidth="1"/>
    <col min="8" max="8" width="11.140625" style="28" customWidth="1"/>
    <col min="9" max="9" width="11.5703125" style="28" customWidth="1"/>
    <col min="10" max="10" width="12.85546875" style="31" customWidth="1"/>
    <col min="11" max="11" width="12.85546875" style="39" customWidth="1"/>
    <col min="12" max="12" width="11.140625" style="31" customWidth="1"/>
    <col min="13" max="13" width="11.5703125" style="31" customWidth="1"/>
    <col min="14" max="14" width="12.85546875" style="31" customWidth="1"/>
    <col min="15" max="15" width="14" style="28" bestFit="1" customWidth="1"/>
    <col min="16" max="16" width="12.5703125" hidden="1" customWidth="1"/>
    <col min="17" max="17" width="10.7109375" hidden="1" customWidth="1"/>
    <col min="18" max="18" width="13.140625" hidden="1" customWidth="1"/>
  </cols>
  <sheetData>
    <row r="1" spans="1:18" ht="18.75">
      <c r="B1" s="43"/>
      <c r="C1" s="23"/>
      <c r="D1" s="23"/>
      <c r="E1" s="3" t="s">
        <v>8</v>
      </c>
      <c r="H1" s="25"/>
      <c r="I1" s="25"/>
      <c r="J1" s="34"/>
      <c r="K1" s="37"/>
      <c r="L1" s="34"/>
      <c r="M1" s="34"/>
      <c r="N1" s="34"/>
      <c r="O1" s="25"/>
      <c r="P1" s="23"/>
      <c r="Q1" s="23"/>
      <c r="R1" s="23"/>
    </row>
    <row r="2" spans="1:18" ht="18.75">
      <c r="B2" s="43"/>
      <c r="C2" s="23"/>
      <c r="D2" s="23"/>
      <c r="E2" s="3" t="s">
        <v>7</v>
      </c>
      <c r="F2" s="23"/>
      <c r="G2" s="23"/>
      <c r="H2" s="25"/>
      <c r="I2" s="25"/>
      <c r="J2" s="34"/>
      <c r="K2" s="37"/>
      <c r="L2" s="34"/>
      <c r="M2" s="34"/>
      <c r="N2" s="34"/>
      <c r="O2" s="25"/>
      <c r="P2" s="23"/>
      <c r="Q2" s="23"/>
      <c r="R2" s="23"/>
    </row>
    <row r="3" spans="1:18" ht="18.75">
      <c r="B3" s="43"/>
      <c r="C3" s="23"/>
      <c r="D3" s="23"/>
      <c r="E3" s="3" t="s">
        <v>56</v>
      </c>
      <c r="F3" s="23"/>
      <c r="G3" s="23"/>
      <c r="H3" s="25"/>
      <c r="I3" s="25"/>
      <c r="J3" s="34"/>
      <c r="K3" s="37"/>
      <c r="L3" s="34"/>
      <c r="M3" s="34"/>
      <c r="N3" s="34"/>
      <c r="O3" s="25"/>
      <c r="P3" s="23"/>
      <c r="Q3" s="23"/>
      <c r="R3" s="23"/>
    </row>
    <row r="4" spans="1:18" ht="18.75">
      <c r="B4" s="44"/>
      <c r="C4" s="3"/>
      <c r="D4" s="3"/>
      <c r="E4" s="3"/>
      <c r="F4" s="3"/>
      <c r="G4" s="3"/>
      <c r="H4" s="26"/>
      <c r="I4" s="26"/>
      <c r="J4" s="35"/>
      <c r="K4" s="38"/>
      <c r="L4" s="35"/>
      <c r="M4" s="35"/>
      <c r="N4" s="35"/>
      <c r="O4" s="26"/>
      <c r="P4" s="3"/>
      <c r="Q4" s="3"/>
      <c r="R4" s="3"/>
    </row>
    <row r="5" spans="1:18">
      <c r="D5" t="s">
        <v>57</v>
      </c>
    </row>
    <row r="6" spans="1:18" ht="20.25">
      <c r="A6" s="16"/>
      <c r="B6" s="45"/>
      <c r="C6" s="16"/>
      <c r="D6" s="16"/>
      <c r="E6" s="16"/>
      <c r="F6" s="16" t="s">
        <v>19</v>
      </c>
      <c r="G6" s="16"/>
      <c r="H6" s="27"/>
      <c r="I6" s="27"/>
      <c r="J6" s="36"/>
      <c r="K6" s="40"/>
      <c r="L6" s="36"/>
      <c r="M6" s="36"/>
      <c r="N6" s="36"/>
      <c r="O6" s="27"/>
      <c r="P6" s="16"/>
      <c r="Q6" s="16"/>
      <c r="R6" s="16"/>
    </row>
    <row r="7" spans="1:18" ht="13.5" thickBot="1"/>
    <row r="8" spans="1:18" s="7" customFormat="1" ht="31.5" thickTop="1" thickBot="1">
      <c r="A8" s="47" t="s">
        <v>1</v>
      </c>
      <c r="B8" s="48" t="s">
        <v>50</v>
      </c>
      <c r="C8" s="47" t="s">
        <v>2</v>
      </c>
      <c r="D8" s="47" t="s">
        <v>0</v>
      </c>
      <c r="E8" s="47" t="s">
        <v>9</v>
      </c>
      <c r="F8" s="47" t="s">
        <v>53</v>
      </c>
      <c r="G8" s="47" t="s">
        <v>16</v>
      </c>
      <c r="H8" s="53" t="s">
        <v>3</v>
      </c>
      <c r="I8" s="57" t="s">
        <v>4</v>
      </c>
      <c r="J8" s="49" t="s">
        <v>52</v>
      </c>
      <c r="K8" s="50" t="s">
        <v>51</v>
      </c>
      <c r="L8" s="59" t="s">
        <v>20</v>
      </c>
      <c r="M8" s="62" t="s">
        <v>21</v>
      </c>
      <c r="N8" s="49" t="s">
        <v>49</v>
      </c>
      <c r="O8" s="51" t="s">
        <v>48</v>
      </c>
      <c r="P8" s="52" t="s">
        <v>18</v>
      </c>
      <c r="Q8" s="52" t="s">
        <v>5</v>
      </c>
      <c r="R8" s="52" t="s">
        <v>17</v>
      </c>
    </row>
    <row r="9" spans="1:18" ht="20.100000000000001" customHeight="1" thickTop="1">
      <c r="A9" s="46">
        <v>1</v>
      </c>
      <c r="B9" s="41">
        <f>RANK(O9,$O$9:$O$35,1)</f>
        <v>1</v>
      </c>
      <c r="C9" s="13">
        <v>54</v>
      </c>
      <c r="D9" s="12" t="s">
        <v>24</v>
      </c>
      <c r="E9" s="11" t="s">
        <v>23</v>
      </c>
      <c r="F9" s="11">
        <v>1</v>
      </c>
      <c r="G9" s="1" t="s">
        <v>41</v>
      </c>
      <c r="H9" s="54">
        <v>3.7583333333333336E-3</v>
      </c>
      <c r="I9" s="58">
        <v>5.8918981481481487E-3</v>
      </c>
      <c r="J9" s="32">
        <f>IF(I9="","",H9+I9)</f>
        <v>9.6502314814814819E-3</v>
      </c>
      <c r="K9" s="41">
        <f>RANK(J9,$J$9:$J$35,1)</f>
        <v>1</v>
      </c>
      <c r="L9" s="60">
        <v>4.935995370370371E-3</v>
      </c>
      <c r="M9" s="63">
        <v>4.8260416666666668E-3</v>
      </c>
      <c r="N9" s="32">
        <f>IF(M9="","",L9+M9)</f>
        <v>9.7620370370370378E-3</v>
      </c>
      <c r="O9" s="29">
        <f>IF(N9="","",J9+N9)</f>
        <v>1.941226851851852E-2</v>
      </c>
      <c r="P9" s="4" t="e">
        <f>#REF!/(N9*24)</f>
        <v>#REF!</v>
      </c>
      <c r="Q9" s="21" t="e">
        <f>N9-N8</f>
        <v>#VALUE!</v>
      </c>
      <c r="R9" s="21">
        <f>N9-$N$9</f>
        <v>0</v>
      </c>
    </row>
    <row r="10" spans="1:18" ht="20.100000000000001" customHeight="1">
      <c r="A10" s="15">
        <v>2</v>
      </c>
      <c r="B10" s="41">
        <f>RANK(O10,$O$9:$O$35,1)</f>
        <v>2</v>
      </c>
      <c r="C10" s="14">
        <v>62</v>
      </c>
      <c r="D10" s="2" t="s">
        <v>22</v>
      </c>
      <c r="E10" s="11" t="s">
        <v>23</v>
      </c>
      <c r="F10" s="11">
        <v>1</v>
      </c>
      <c r="G10" s="1" t="s">
        <v>41</v>
      </c>
      <c r="H10" s="54">
        <v>3.7966435185185186E-3</v>
      </c>
      <c r="I10" s="58">
        <v>5.9689814814814814E-3</v>
      </c>
      <c r="J10" s="32">
        <f>IF(I10="","",H10+I10)</f>
        <v>9.765625E-3</v>
      </c>
      <c r="K10" s="41">
        <f>RANK(J10,$J$9:$J$35,1)</f>
        <v>2</v>
      </c>
      <c r="L10" s="60">
        <v>5.1487268518518514E-3</v>
      </c>
      <c r="M10" s="63">
        <v>4.8643518518518523E-3</v>
      </c>
      <c r="N10" s="32">
        <f>IF(M10="","",L10+M10)</f>
        <v>1.0013078703703705E-2</v>
      </c>
      <c r="O10" s="29">
        <f>IF(N10="","",J10+N10)</f>
        <v>1.9778703703703705E-2</v>
      </c>
      <c r="P10" s="4" t="e">
        <f>#REF!/(N10*24)</f>
        <v>#REF!</v>
      </c>
      <c r="Q10" s="19"/>
      <c r="R10" s="19"/>
    </row>
    <row r="11" spans="1:18" ht="20.100000000000001" customHeight="1">
      <c r="A11" s="15">
        <v>3</v>
      </c>
      <c r="B11" s="41">
        <f>RANK(O11,$O$9:$O$35,1)</f>
        <v>3</v>
      </c>
      <c r="C11" s="14">
        <v>67</v>
      </c>
      <c r="D11" s="2" t="s">
        <v>25</v>
      </c>
      <c r="E11" s="11" t="s">
        <v>23</v>
      </c>
      <c r="F11" s="11">
        <v>1</v>
      </c>
      <c r="G11" s="1" t="s">
        <v>41</v>
      </c>
      <c r="H11" s="55">
        <v>3.8339120370370367E-3</v>
      </c>
      <c r="I11" s="58">
        <v>6.1722222222222222E-3</v>
      </c>
      <c r="J11" s="32">
        <f>IF(I11="","",H11+I11)</f>
        <v>1.000613425925926E-2</v>
      </c>
      <c r="K11" s="41">
        <f>RANK(J11,$J$9:$J$35,1)</f>
        <v>3</v>
      </c>
      <c r="L11" s="61">
        <v>5.4785879629629629E-3</v>
      </c>
      <c r="M11" s="63">
        <v>4.9211805555555554E-3</v>
      </c>
      <c r="N11" s="32">
        <f>IF(M11="","",L11+M11)</f>
        <v>1.0399768518518518E-2</v>
      </c>
      <c r="O11" s="29">
        <f>IF(N11="","",J11+N11)</f>
        <v>2.0405902777777776E-2</v>
      </c>
      <c r="P11" s="4" t="e">
        <f>#REF!/(N11*24)</f>
        <v>#REF!</v>
      </c>
      <c r="Q11" s="19">
        <f>N11-N10</f>
        <v>3.8668981481481367E-4</v>
      </c>
      <c r="R11" s="19">
        <f>N11-$N$9</f>
        <v>6.3773148148148044E-4</v>
      </c>
    </row>
    <row r="12" spans="1:18" ht="20.100000000000001" customHeight="1">
      <c r="A12" s="15"/>
      <c r="B12" s="41"/>
      <c r="C12" s="14"/>
      <c r="D12" s="2"/>
      <c r="E12" s="11"/>
      <c r="F12" s="11"/>
      <c r="G12" s="1"/>
      <c r="H12" s="55"/>
      <c r="I12" s="58"/>
      <c r="J12" s="32"/>
      <c r="K12" s="41"/>
      <c r="L12" s="61"/>
      <c r="M12" s="63"/>
      <c r="N12" s="32"/>
      <c r="O12" s="29"/>
      <c r="P12" s="4"/>
      <c r="Q12" s="19"/>
      <c r="R12" s="19"/>
    </row>
    <row r="13" spans="1:18" ht="20.100000000000001" customHeight="1">
      <c r="A13" s="15">
        <v>1</v>
      </c>
      <c r="B13" s="41">
        <f>RANK(O13,$O$9:$O$35,1)</f>
        <v>4</v>
      </c>
      <c r="C13" s="14">
        <v>140</v>
      </c>
      <c r="D13" s="2" t="s">
        <v>15</v>
      </c>
      <c r="E13" s="11" t="s">
        <v>27</v>
      </c>
      <c r="F13" s="11">
        <v>2</v>
      </c>
      <c r="G13" s="1" t="s">
        <v>41</v>
      </c>
      <c r="H13" s="55">
        <v>4.0104166666666665E-3</v>
      </c>
      <c r="I13" s="58">
        <v>6.3252314814814812E-3</v>
      </c>
      <c r="J13" s="32">
        <f>IF(I13="","",H13+I13)</f>
        <v>1.0335648148148148E-2</v>
      </c>
      <c r="K13" s="41">
        <f>RANK(J13,$J$9:$J$35,1)</f>
        <v>4</v>
      </c>
      <c r="L13" s="61">
        <v>5.5099537037037035E-3</v>
      </c>
      <c r="M13" s="63">
        <v>5.2314814814814819E-3</v>
      </c>
      <c r="N13" s="32">
        <f>IF(M13="","",L13+M13)</f>
        <v>1.0741435185185185E-2</v>
      </c>
      <c r="O13" s="29">
        <f>IF(N13="","",J13+N13)</f>
        <v>2.1077083333333333E-2</v>
      </c>
      <c r="P13" s="4" t="e">
        <f>#REF!/(N13*24)</f>
        <v>#REF!</v>
      </c>
      <c r="Q13" s="19">
        <f>N13-N11</f>
        <v>3.416666666666672E-4</v>
      </c>
      <c r="R13" s="19">
        <f>N13-$N$9</f>
        <v>9.7939814814814764E-4</v>
      </c>
    </row>
    <row r="14" spans="1:18" ht="20.100000000000001" customHeight="1">
      <c r="A14" s="15">
        <v>2</v>
      </c>
      <c r="B14" s="41">
        <f>RANK(O14,$O$9:$O$35,1)</f>
        <v>7</v>
      </c>
      <c r="C14" s="14">
        <v>169</v>
      </c>
      <c r="D14" s="2" t="s">
        <v>26</v>
      </c>
      <c r="E14" s="11" t="s">
        <v>27</v>
      </c>
      <c r="F14" s="11">
        <v>2</v>
      </c>
      <c r="G14" s="1" t="s">
        <v>41</v>
      </c>
      <c r="H14" s="54">
        <v>4.3887731481481477E-3</v>
      </c>
      <c r="I14" s="58">
        <v>7.1857638888888882E-3</v>
      </c>
      <c r="J14" s="32">
        <f>IF(I14="","",H14+I14)</f>
        <v>1.1574537037037036E-2</v>
      </c>
      <c r="K14" s="41">
        <f>RANK(J14,$J$9:$J$35,1)</f>
        <v>7</v>
      </c>
      <c r="L14" s="60">
        <v>6.4008101851851856E-3</v>
      </c>
      <c r="M14" s="63">
        <v>5.9085648148148144E-3</v>
      </c>
      <c r="N14" s="32">
        <f>IF(M14="","",L14+M14)</f>
        <v>1.2309375000000001E-2</v>
      </c>
      <c r="O14" s="29">
        <f>IF(N14="","",J14+N14)</f>
        <v>2.3883912037037037E-2</v>
      </c>
      <c r="P14" s="4" t="e">
        <f>#REF!/(N14*24)</f>
        <v>#REF!</v>
      </c>
      <c r="Q14" s="8">
        <f>N14-N13</f>
        <v>1.5679398148148154E-3</v>
      </c>
      <c r="R14" s="8">
        <f>N14-$N$9</f>
        <v>2.5473379629629631E-3</v>
      </c>
    </row>
    <row r="15" spans="1:18" ht="20.100000000000001" customHeight="1">
      <c r="A15" s="15">
        <v>3</v>
      </c>
      <c r="B15" s="41">
        <f>RANK(O15,$O$9:$O$35,1)</f>
        <v>11</v>
      </c>
      <c r="C15" s="14">
        <v>94</v>
      </c>
      <c r="D15" s="2" t="s">
        <v>47</v>
      </c>
      <c r="E15" s="11" t="s">
        <v>27</v>
      </c>
      <c r="F15" s="11">
        <v>2</v>
      </c>
      <c r="G15" s="1" t="s">
        <v>41</v>
      </c>
      <c r="H15" s="54">
        <v>4.6423611111111119E-3</v>
      </c>
      <c r="I15" s="58">
        <v>7.6305555555555545E-3</v>
      </c>
      <c r="J15" s="32">
        <f>IF(I15="","",H15+I15)</f>
        <v>1.2272916666666666E-2</v>
      </c>
      <c r="K15" s="41">
        <f>RANK(J15,$J$9:$J$35,1)</f>
        <v>11</v>
      </c>
      <c r="L15" s="60">
        <v>7.2978009259259263E-3</v>
      </c>
      <c r="M15" s="63">
        <v>6.3892361111111103E-3</v>
      </c>
      <c r="N15" s="32">
        <f>IF(M15="","",L15+M15)</f>
        <v>1.3687037037037036E-2</v>
      </c>
      <c r="O15" s="29">
        <f>IF(N15="","",J15+N15)</f>
        <v>2.59599537037037E-2</v>
      </c>
      <c r="P15" s="4"/>
      <c r="Q15" s="8"/>
      <c r="R15" s="8"/>
    </row>
    <row r="16" spans="1:18" ht="20.100000000000001" customHeight="1">
      <c r="A16" s="15"/>
      <c r="B16" s="41"/>
      <c r="C16" s="14"/>
      <c r="D16" s="2"/>
      <c r="E16" s="11"/>
      <c r="F16" s="11"/>
      <c r="G16" s="1"/>
      <c r="H16" s="54"/>
      <c r="I16" s="58"/>
      <c r="J16" s="32"/>
      <c r="K16" s="41"/>
      <c r="L16" s="60"/>
      <c r="M16" s="63"/>
      <c r="N16" s="32"/>
      <c r="O16" s="29"/>
      <c r="P16" s="4"/>
      <c r="Q16" s="8"/>
      <c r="R16" s="8"/>
    </row>
    <row r="17" spans="1:18" ht="20.100000000000001" customHeight="1">
      <c r="A17" s="15">
        <v>1</v>
      </c>
      <c r="B17" s="41">
        <f>RANK(O17,$O$9:$O$35,1)</f>
        <v>6</v>
      </c>
      <c r="C17" s="14">
        <v>168</v>
      </c>
      <c r="D17" s="2" t="s">
        <v>28</v>
      </c>
      <c r="E17" s="11" t="s">
        <v>29</v>
      </c>
      <c r="F17" s="11">
        <v>3</v>
      </c>
      <c r="G17" s="1" t="s">
        <v>41</v>
      </c>
      <c r="H17" s="54">
        <v>4.2393518518518518E-3</v>
      </c>
      <c r="I17" s="58">
        <v>6.9563657407407413E-3</v>
      </c>
      <c r="J17" s="32">
        <f>IF(I17="","",H17+I17)</f>
        <v>1.1195717592592594E-2</v>
      </c>
      <c r="K17" s="41">
        <f>RANK(J17,$J$9:$J$35,1)</f>
        <v>5</v>
      </c>
      <c r="L17" s="60">
        <v>6.3755787037037036E-3</v>
      </c>
      <c r="M17" s="63">
        <v>5.6876157407407405E-3</v>
      </c>
      <c r="N17" s="32">
        <f>IF(M17="","",L17+M17)</f>
        <v>1.2063194444444444E-2</v>
      </c>
      <c r="O17" s="29">
        <f>IF(N17="","",J17+N17)</f>
        <v>2.325891203703704E-2</v>
      </c>
      <c r="P17" s="4" t="e">
        <f>#REF!/(N17*24)</f>
        <v>#REF!</v>
      </c>
      <c r="Q17" s="19">
        <f>N17-N15</f>
        <v>-1.6238425925925917E-3</v>
      </c>
      <c r="R17" s="19">
        <f>N17-$N$18</f>
        <v>-0.9203355324074074</v>
      </c>
    </row>
    <row r="18" spans="1:18" ht="20.100000000000001" customHeight="1">
      <c r="A18" s="15">
        <v>2</v>
      </c>
      <c r="B18" s="41">
        <f>RANK(O18,$O$9:$O$35,1)</f>
        <v>19</v>
      </c>
      <c r="C18" s="14">
        <v>167</v>
      </c>
      <c r="D18" s="2" t="s">
        <v>30</v>
      </c>
      <c r="E18" s="11" t="s">
        <v>29</v>
      </c>
      <c r="F18" s="11">
        <v>3</v>
      </c>
      <c r="G18" s="1" t="s">
        <v>41</v>
      </c>
      <c r="H18" s="54">
        <v>4.7120370370370363E-3</v>
      </c>
      <c r="I18" s="58">
        <v>7.5731481481481483E-3</v>
      </c>
      <c r="J18" s="32">
        <f>IF(I18="","",H18+I18)</f>
        <v>1.2285185185185184E-2</v>
      </c>
      <c r="K18" s="41">
        <f>RANK(J18,$J$9:$J$35,1)</f>
        <v>12</v>
      </c>
      <c r="L18" s="60">
        <v>7.7228009259259255E-3</v>
      </c>
      <c r="M18" s="63">
        <v>0.92467592592592596</v>
      </c>
      <c r="N18" s="32">
        <f>IF(M18="","",L18+M18)</f>
        <v>0.93239872685185188</v>
      </c>
      <c r="O18" s="29">
        <f>IF(N18="","",J18+N18)</f>
        <v>0.94468391203703705</v>
      </c>
      <c r="P18" s="4" t="e">
        <f>#REF!/(N18*24)</f>
        <v>#REF!</v>
      </c>
      <c r="Q18" s="19">
        <f>N18-N17</f>
        <v>0.9203355324074074</v>
      </c>
      <c r="R18" s="19">
        <f>N18-$N$18</f>
        <v>0</v>
      </c>
    </row>
    <row r="19" spans="1:18" ht="20.100000000000001" customHeight="1">
      <c r="A19" s="15"/>
      <c r="B19" s="41"/>
      <c r="C19" s="14"/>
      <c r="D19" s="2"/>
      <c r="E19" s="11"/>
      <c r="F19" s="11"/>
      <c r="G19" s="1"/>
      <c r="H19" s="54"/>
      <c r="I19" s="58"/>
      <c r="J19" s="32"/>
      <c r="K19" s="41"/>
      <c r="L19" s="60"/>
      <c r="M19" s="63"/>
      <c r="N19" s="32"/>
      <c r="O19" s="29"/>
      <c r="P19" s="4"/>
      <c r="Q19" s="19"/>
      <c r="R19" s="19"/>
    </row>
    <row r="20" spans="1:18" ht="20.100000000000001" customHeight="1">
      <c r="A20" s="15">
        <v>1</v>
      </c>
      <c r="B20" s="41">
        <f>RANK(O20,$O$9:$O$35,1)</f>
        <v>5</v>
      </c>
      <c r="C20" s="14">
        <v>541</v>
      </c>
      <c r="D20" s="2" t="s">
        <v>31</v>
      </c>
      <c r="E20" s="11" t="s">
        <v>32</v>
      </c>
      <c r="F20" s="11">
        <v>4</v>
      </c>
      <c r="G20" s="1" t="s">
        <v>41</v>
      </c>
      <c r="H20" s="56">
        <v>4.5034722222222221E-3</v>
      </c>
      <c r="I20" s="58">
        <v>6.7003472222222221E-3</v>
      </c>
      <c r="J20" s="32">
        <f>IF(I20="","",H20+I20)</f>
        <v>1.1203819444444443E-2</v>
      </c>
      <c r="K20" s="41">
        <f>RANK(J20,$J$9:$J$35,1)</f>
        <v>6</v>
      </c>
      <c r="L20" s="60">
        <v>6.0196759259259257E-3</v>
      </c>
      <c r="M20" s="63">
        <v>5.5262731481481482E-3</v>
      </c>
      <c r="N20" s="32">
        <f>IF(M20="","",L20+M20)</f>
        <v>1.1545949074074073E-2</v>
      </c>
      <c r="O20" s="29">
        <f>IF(N20="","",J20+N20)</f>
        <v>2.2749768518518516E-2</v>
      </c>
      <c r="P20" s="4" t="e">
        <f>#REF!/(N20*24)</f>
        <v>#REF!</v>
      </c>
      <c r="Q20" s="8">
        <f>N20-N21</f>
        <v>-9.2881944444444565E-4</v>
      </c>
      <c r="R20" s="19">
        <f>N20-$N$18</f>
        <v>-0.92085277777777785</v>
      </c>
    </row>
    <row r="21" spans="1:18" ht="20.100000000000001" customHeight="1">
      <c r="A21" s="15">
        <v>2</v>
      </c>
      <c r="B21" s="41">
        <f>RANK(O21,$O$9:$O$35,1)</f>
        <v>8</v>
      </c>
      <c r="C21" s="14">
        <v>542</v>
      </c>
      <c r="D21" s="2" t="s">
        <v>46</v>
      </c>
      <c r="E21" s="1" t="s">
        <v>32</v>
      </c>
      <c r="F21" s="1">
        <v>4</v>
      </c>
      <c r="G21" s="1" t="s">
        <v>41</v>
      </c>
      <c r="H21" s="54">
        <v>4.6137731481481481E-3</v>
      </c>
      <c r="I21" s="58">
        <v>7.219444444444445E-3</v>
      </c>
      <c r="J21" s="32">
        <f>IF(I21="","",H21+I21)</f>
        <v>1.1833217592592593E-2</v>
      </c>
      <c r="K21" s="41">
        <f>RANK(J21,$J$9:$J$35,1)</f>
        <v>8</v>
      </c>
      <c r="L21" s="60">
        <v>6.4450231481481485E-3</v>
      </c>
      <c r="M21" s="63">
        <v>6.0297453703703702E-3</v>
      </c>
      <c r="N21" s="32">
        <f>IF(M21="","",L21+M21)</f>
        <v>1.2474768518518519E-2</v>
      </c>
      <c r="O21" s="29">
        <f>IF(N21="","",J21+N21)</f>
        <v>2.430798611111111E-2</v>
      </c>
      <c r="P21" s="4" t="e">
        <f>#REF!/(N21*24)</f>
        <v>#REF!</v>
      </c>
      <c r="Q21" s="19">
        <f>N21-N20</f>
        <v>9.2881944444444565E-4</v>
      </c>
      <c r="R21" s="19">
        <f>N21-$N$18</f>
        <v>-0.9199239583333334</v>
      </c>
    </row>
    <row r="22" spans="1:18" ht="20.100000000000001" customHeight="1">
      <c r="A22" s="15"/>
      <c r="B22" s="41"/>
      <c r="C22" s="14"/>
      <c r="D22" s="2"/>
      <c r="E22" s="1"/>
      <c r="F22" s="1"/>
      <c r="G22" s="1"/>
      <c r="H22" s="54"/>
      <c r="I22" s="58"/>
      <c r="J22" s="32"/>
      <c r="K22" s="41"/>
      <c r="L22" s="60"/>
      <c r="M22" s="63"/>
      <c r="N22" s="32"/>
      <c r="O22" s="29"/>
      <c r="P22" s="4"/>
      <c r="Q22" s="19"/>
      <c r="R22" s="19"/>
    </row>
    <row r="23" spans="1:18" ht="20.100000000000001" customHeight="1">
      <c r="A23" s="15">
        <v>1</v>
      </c>
      <c r="B23" s="41">
        <f t="shared" ref="B23:B27" si="0">RANK(O23,$O$9:$O$35,1)</f>
        <v>9</v>
      </c>
      <c r="C23" s="14">
        <v>497</v>
      </c>
      <c r="D23" s="2" t="s">
        <v>36</v>
      </c>
      <c r="E23" s="1" t="s">
        <v>33</v>
      </c>
      <c r="F23" s="1">
        <v>5</v>
      </c>
      <c r="G23" s="1" t="s">
        <v>41</v>
      </c>
      <c r="H23" s="54">
        <v>4.6622685185185187E-3</v>
      </c>
      <c r="I23" s="58">
        <v>7.515277777777777E-3</v>
      </c>
      <c r="J23" s="32">
        <f t="shared" ref="J23:J28" si="1">IF(I23="","",H23+I23)</f>
        <v>1.2177546296296296E-2</v>
      </c>
      <c r="K23" s="41">
        <f t="shared" ref="K23:K28" si="2">RANK(J23,$J$9:$J$35,1)</f>
        <v>10</v>
      </c>
      <c r="L23" s="60">
        <v>6.3498842592592591E-3</v>
      </c>
      <c r="M23" s="63">
        <v>6.0416666666666665E-3</v>
      </c>
      <c r="N23" s="32">
        <f>IF(M23="","",L23+M23)</f>
        <v>1.2391550925925926E-2</v>
      </c>
      <c r="O23" s="29">
        <f t="shared" ref="O23:O29" si="3">IF(N23="","",J23+N23)</f>
        <v>2.4569097222222221E-2</v>
      </c>
      <c r="P23" s="4" t="e">
        <f>#REF!/(N23*24)</f>
        <v>#REF!</v>
      </c>
      <c r="Q23" s="22">
        <f>N23-N21</f>
        <v>-8.3217592592593065E-5</v>
      </c>
      <c r="R23" s="19">
        <f>N23-$N$28</f>
        <v>1.2391550925925926E-2</v>
      </c>
    </row>
    <row r="24" spans="1:18" ht="20.100000000000001" customHeight="1">
      <c r="A24" s="15">
        <v>2</v>
      </c>
      <c r="B24" s="41">
        <f t="shared" si="0"/>
        <v>10</v>
      </c>
      <c r="C24" s="14">
        <v>374</v>
      </c>
      <c r="D24" s="2" t="s">
        <v>35</v>
      </c>
      <c r="E24" s="1" t="s">
        <v>33</v>
      </c>
      <c r="F24" s="1">
        <v>5</v>
      </c>
      <c r="G24" s="1" t="s">
        <v>41</v>
      </c>
      <c r="H24" s="54">
        <v>4.9631944444444446E-3</v>
      </c>
      <c r="I24" s="58">
        <v>7.5098379629629638E-3</v>
      </c>
      <c r="J24" s="32">
        <f t="shared" si="1"/>
        <v>1.2473032407407408E-2</v>
      </c>
      <c r="K24" s="41">
        <f t="shared" si="2"/>
        <v>14</v>
      </c>
      <c r="L24" s="60">
        <v>6.3740740740740737E-3</v>
      </c>
      <c r="M24" s="63">
        <v>6.1650462962962961E-3</v>
      </c>
      <c r="N24" s="32">
        <f>IF(M24="","",L24+M24)</f>
        <v>1.2539120370370371E-2</v>
      </c>
      <c r="O24" s="29">
        <f t="shared" si="3"/>
        <v>2.5012152777777779E-2</v>
      </c>
      <c r="P24" s="4" t="e">
        <f>#REF!/(N24*24)</f>
        <v>#REF!</v>
      </c>
      <c r="Q24" s="22">
        <f>N24-N23</f>
        <v>1.4756944444444496E-4</v>
      </c>
      <c r="R24" s="19">
        <f>N24-$N$28</f>
        <v>1.2539120370370371E-2</v>
      </c>
    </row>
    <row r="25" spans="1:18" ht="20.100000000000001" customHeight="1">
      <c r="A25" s="15">
        <v>3</v>
      </c>
      <c r="B25" s="41">
        <f t="shared" si="0"/>
        <v>12</v>
      </c>
      <c r="C25" s="14">
        <v>418</v>
      </c>
      <c r="D25" s="2" t="s">
        <v>43</v>
      </c>
      <c r="E25" s="1" t="s">
        <v>33</v>
      </c>
      <c r="F25" s="1">
        <v>5</v>
      </c>
      <c r="G25" s="1" t="s">
        <v>41</v>
      </c>
      <c r="H25" s="54">
        <v>4.6582175925925931E-3</v>
      </c>
      <c r="I25" s="58">
        <v>7.7032407407407405E-3</v>
      </c>
      <c r="J25" s="32">
        <f t="shared" si="1"/>
        <v>1.2361458333333334E-2</v>
      </c>
      <c r="K25" s="41">
        <f t="shared" si="2"/>
        <v>13</v>
      </c>
      <c r="L25" s="60">
        <v>7.011805555555555E-3</v>
      </c>
      <c r="M25" s="63">
        <v>6.6392361111111105E-3</v>
      </c>
      <c r="N25" s="32">
        <f>IF(M25="","",L25+M25)</f>
        <v>1.3651041666666665E-2</v>
      </c>
      <c r="O25" s="29">
        <f t="shared" si="3"/>
        <v>2.6012500000000001E-2</v>
      </c>
      <c r="P25" s="4" t="e">
        <f>#REF!/(N25*24)</f>
        <v>#REF!</v>
      </c>
      <c r="Q25" s="19"/>
      <c r="R25" s="19"/>
    </row>
    <row r="26" spans="1:18" ht="20.100000000000001" customHeight="1">
      <c r="A26" s="15">
        <v>4</v>
      </c>
      <c r="B26" s="41">
        <f t="shared" si="0"/>
        <v>16</v>
      </c>
      <c r="C26" s="14">
        <v>329</v>
      </c>
      <c r="D26" s="2" t="s">
        <v>40</v>
      </c>
      <c r="E26" s="1" t="s">
        <v>33</v>
      </c>
      <c r="F26" s="1">
        <v>5</v>
      </c>
      <c r="G26" s="1" t="s">
        <v>41</v>
      </c>
      <c r="H26" s="54">
        <v>5.8336805555555546E-3</v>
      </c>
      <c r="I26" s="58">
        <v>9.1583333333333343E-3</v>
      </c>
      <c r="J26" s="32">
        <f t="shared" si="1"/>
        <v>1.4992013888888888E-2</v>
      </c>
      <c r="K26" s="41">
        <f t="shared" si="2"/>
        <v>19</v>
      </c>
      <c r="L26" s="60">
        <v>8.6650462962962957E-3</v>
      </c>
      <c r="M26" s="63">
        <v>7.771643518518518E-3</v>
      </c>
      <c r="N26" s="32">
        <f>IF(M26="","",L26+M26)</f>
        <v>1.6436689814814814E-2</v>
      </c>
      <c r="O26" s="29">
        <f t="shared" si="3"/>
        <v>3.1428703703703702E-2</v>
      </c>
      <c r="P26" s="4" t="e">
        <f>#REF!/(N26*24)</f>
        <v>#REF!</v>
      </c>
      <c r="Q26" s="22">
        <f>N26-N25</f>
        <v>2.7856481481481482E-3</v>
      </c>
      <c r="R26" s="19">
        <f>N26-$N$28</f>
        <v>1.6436689814814814E-2</v>
      </c>
    </row>
    <row r="27" spans="1:18" ht="20.100000000000001" customHeight="1">
      <c r="A27" s="15">
        <v>5</v>
      </c>
      <c r="B27" s="41">
        <f t="shared" si="0"/>
        <v>17</v>
      </c>
      <c r="C27" s="14">
        <v>335</v>
      </c>
      <c r="D27" s="2" t="s">
        <v>42</v>
      </c>
      <c r="E27" s="1" t="s">
        <v>33</v>
      </c>
      <c r="F27" s="1">
        <v>5</v>
      </c>
      <c r="G27" s="1" t="s">
        <v>41</v>
      </c>
      <c r="H27" s="56">
        <v>4.8379629629629632E-3</v>
      </c>
      <c r="I27" s="58">
        <v>7.0681712962962955E-3</v>
      </c>
      <c r="J27" s="32">
        <f t="shared" si="1"/>
        <v>1.1906134259259259E-2</v>
      </c>
      <c r="K27" s="41">
        <f t="shared" si="2"/>
        <v>9</v>
      </c>
      <c r="L27" s="60">
        <v>2.2422222222222218E-2</v>
      </c>
      <c r="M27" s="63">
        <v>6.2908564814814815E-3</v>
      </c>
      <c r="N27" s="32">
        <f>IF(M27="","",L27+M27)</f>
        <v>2.8713078703703699E-2</v>
      </c>
      <c r="O27" s="29">
        <f t="shared" si="3"/>
        <v>4.0619212962962961E-2</v>
      </c>
      <c r="P27" s="4" t="e">
        <f>#REF!/(N27*24)</f>
        <v>#REF!</v>
      </c>
      <c r="Q27" s="8">
        <f>N27-N25</f>
        <v>1.5062037037037034E-2</v>
      </c>
      <c r="R27" s="19">
        <f>N27-$N$18</f>
        <v>-0.90368564814814822</v>
      </c>
    </row>
    <row r="28" spans="1:18" ht="20.100000000000001" customHeight="1">
      <c r="A28" s="15">
        <v>6</v>
      </c>
      <c r="B28" s="41" t="s">
        <v>14</v>
      </c>
      <c r="C28" s="14">
        <v>637</v>
      </c>
      <c r="D28" s="2" t="s">
        <v>44</v>
      </c>
      <c r="E28" s="1" t="s">
        <v>33</v>
      </c>
      <c r="F28" s="1">
        <v>5</v>
      </c>
      <c r="G28" s="1" t="s">
        <v>41</v>
      </c>
      <c r="H28" s="56">
        <v>5.1421296296296293E-3</v>
      </c>
      <c r="I28" s="58">
        <v>8.0273148148148152E-3</v>
      </c>
      <c r="J28" s="32">
        <f t="shared" si="1"/>
        <v>1.3169444444444445E-2</v>
      </c>
      <c r="K28" s="41">
        <f t="shared" si="2"/>
        <v>16</v>
      </c>
      <c r="L28" s="60" t="s">
        <v>13</v>
      </c>
      <c r="M28" s="63" t="s">
        <v>13</v>
      </c>
      <c r="N28" s="32"/>
      <c r="O28" s="29" t="str">
        <f t="shared" si="3"/>
        <v/>
      </c>
      <c r="P28" s="4"/>
      <c r="Q28" s="8"/>
      <c r="R28" s="8"/>
    </row>
    <row r="29" spans="1:18" ht="20.100000000000001" customHeight="1">
      <c r="A29" s="15">
        <v>7</v>
      </c>
      <c r="B29" s="41" t="s">
        <v>14</v>
      </c>
      <c r="C29" s="14">
        <v>532</v>
      </c>
      <c r="D29" s="2" t="s">
        <v>34</v>
      </c>
      <c r="E29" s="1" t="s">
        <v>33</v>
      </c>
      <c r="F29" s="1">
        <v>5</v>
      </c>
      <c r="G29" s="1" t="s">
        <v>41</v>
      </c>
      <c r="H29" s="56" t="s">
        <v>13</v>
      </c>
      <c r="I29" s="58" t="s">
        <v>12</v>
      </c>
      <c r="J29" s="32"/>
      <c r="K29" s="41"/>
      <c r="L29" s="60" t="s">
        <v>12</v>
      </c>
      <c r="M29" s="63" t="s">
        <v>12</v>
      </c>
      <c r="N29" s="32"/>
      <c r="O29" s="29" t="str">
        <f t="shared" si="3"/>
        <v/>
      </c>
      <c r="P29" s="4" t="e">
        <f>#REF!/(N29*24)</f>
        <v>#REF!</v>
      </c>
      <c r="Q29" s="22">
        <f>N29-N34</f>
        <v>-2.1634259259259263E-2</v>
      </c>
      <c r="R29" s="19">
        <f>N29-$N$28</f>
        <v>0</v>
      </c>
    </row>
    <row r="30" spans="1:18" ht="20.100000000000001" customHeight="1">
      <c r="A30" s="15"/>
      <c r="B30" s="41"/>
      <c r="C30" s="14"/>
      <c r="D30" s="2"/>
      <c r="E30" s="1"/>
      <c r="F30" s="1"/>
      <c r="G30" s="1"/>
      <c r="H30" s="56"/>
      <c r="I30" s="58"/>
      <c r="J30" s="32"/>
      <c r="K30" s="41"/>
      <c r="L30" s="60"/>
      <c r="M30" s="63"/>
      <c r="N30" s="32"/>
      <c r="O30" s="29"/>
      <c r="P30" s="4"/>
      <c r="Q30" s="22"/>
      <c r="R30" s="19"/>
    </row>
    <row r="31" spans="1:18" ht="20.100000000000001" customHeight="1">
      <c r="A31" s="15">
        <v>1</v>
      </c>
      <c r="B31" s="41">
        <f>RANK(O31,$O$9:$O$35,1)</f>
        <v>13</v>
      </c>
      <c r="C31" s="14">
        <v>784</v>
      </c>
      <c r="D31" s="2" t="s">
        <v>37</v>
      </c>
      <c r="E31" s="1" t="s">
        <v>10</v>
      </c>
      <c r="F31" s="1">
        <v>6</v>
      </c>
      <c r="G31" s="1" t="s">
        <v>41</v>
      </c>
      <c r="H31" s="54">
        <v>5.0937500000000002E-3</v>
      </c>
      <c r="I31" s="58">
        <v>7.5018518518518524E-3</v>
      </c>
      <c r="J31" s="32">
        <f>IF(I31="","",H31+I31)</f>
        <v>1.2595601851851853E-2</v>
      </c>
      <c r="K31" s="41">
        <f>RANK(J31,$J$9:$J$35,1)</f>
        <v>15</v>
      </c>
      <c r="L31" s="60">
        <v>6.9003472222222218E-3</v>
      </c>
      <c r="M31" s="63">
        <v>6.5284722222222228E-3</v>
      </c>
      <c r="N31" s="32">
        <f>IF(M31="","",L31+M31)</f>
        <v>1.3428819444444445E-2</v>
      </c>
      <c r="O31" s="29">
        <f>IF(N31="","",J31+N31)</f>
        <v>2.6024421296296299E-2</v>
      </c>
      <c r="P31" s="4" t="e">
        <f>#REF!/(N31*24)</f>
        <v>#REF!</v>
      </c>
      <c r="Q31" s="22">
        <f>N31-N29</f>
        <v>1.3428819444444445E-2</v>
      </c>
      <c r="R31" s="19">
        <f>N31-$N$28</f>
        <v>1.3428819444444445E-2</v>
      </c>
    </row>
    <row r="32" spans="1:18" ht="20.100000000000001" customHeight="1">
      <c r="A32" s="15">
        <v>2</v>
      </c>
      <c r="B32" s="41">
        <f>RANK(O32,$O$9:$O$35,1)</f>
        <v>14</v>
      </c>
      <c r="C32" s="14">
        <v>760</v>
      </c>
      <c r="D32" s="2" t="s">
        <v>38</v>
      </c>
      <c r="E32" s="1" t="s">
        <v>10</v>
      </c>
      <c r="F32" s="1">
        <v>6</v>
      </c>
      <c r="G32" s="1" t="s">
        <v>41</v>
      </c>
      <c r="H32" s="56">
        <v>5.2047453703703709E-3</v>
      </c>
      <c r="I32" s="58">
        <v>8.0306712962962962E-3</v>
      </c>
      <c r="J32" s="32">
        <f>IF(I32="","",H32+I32)</f>
        <v>1.3235416666666666E-2</v>
      </c>
      <c r="K32" s="41">
        <f>RANK(J32,$J$9:$J$35,1)</f>
        <v>17</v>
      </c>
      <c r="L32" s="60">
        <v>7.2467592592592583E-3</v>
      </c>
      <c r="M32" s="63">
        <v>6.6407407407407413E-3</v>
      </c>
      <c r="N32" s="32">
        <f>IF(M32="","",L32+M32)</f>
        <v>1.3887500000000001E-2</v>
      </c>
      <c r="O32" s="29">
        <f>IF(N32="","",J32+N32)</f>
        <v>2.7122916666666667E-2</v>
      </c>
      <c r="P32" s="4" t="e">
        <f>#REF!/(N32*24)</f>
        <v>#REF!</v>
      </c>
      <c r="Q32" s="8">
        <f>N32-N31</f>
        <v>4.5868055555555592E-4</v>
      </c>
      <c r="R32" s="19">
        <f>N32-$N$28</f>
        <v>1.3887500000000001E-2</v>
      </c>
    </row>
    <row r="33" spans="1:18" ht="20.100000000000001" customHeight="1">
      <c r="A33" s="15">
        <v>3</v>
      </c>
      <c r="B33" s="41">
        <f>RANK(O33,$O$9:$O$35,1)</f>
        <v>15</v>
      </c>
      <c r="C33" s="14">
        <v>782</v>
      </c>
      <c r="D33" s="2" t="s">
        <v>39</v>
      </c>
      <c r="E33" s="1" t="s">
        <v>10</v>
      </c>
      <c r="F33" s="1">
        <v>6</v>
      </c>
      <c r="G33" s="1" t="s">
        <v>55</v>
      </c>
      <c r="H33" s="56">
        <v>5.6207175925925912E-3</v>
      </c>
      <c r="I33" s="58">
        <v>8.0346064814814811E-3</v>
      </c>
      <c r="J33" s="32">
        <f>IF(I33="","",H33+I33)</f>
        <v>1.3655324074074073E-2</v>
      </c>
      <c r="K33" s="41">
        <f>RANK(J33,$J$9:$J$35,1)</f>
        <v>18</v>
      </c>
      <c r="L33" s="60">
        <v>8.2226851851851853E-3</v>
      </c>
      <c r="M33" s="63">
        <v>7.1090277777777775E-3</v>
      </c>
      <c r="N33" s="32">
        <f>IF(M33="","",L33+M33)</f>
        <v>1.5331712962962964E-2</v>
      </c>
      <c r="O33" s="29">
        <f>IF(N33="","",J33+N33)</f>
        <v>2.8987037037037037E-2</v>
      </c>
      <c r="P33" s="4" t="e">
        <f>#REF!/(N33*24)</f>
        <v>#REF!</v>
      </c>
      <c r="Q33" s="8">
        <f>N33-N32</f>
        <v>1.4442129629629631E-3</v>
      </c>
      <c r="R33" s="19">
        <f>N33-$N$28</f>
        <v>1.5331712962962964E-2</v>
      </c>
    </row>
    <row r="34" spans="1:18" ht="20.100000000000001" customHeight="1">
      <c r="A34" s="15">
        <v>4</v>
      </c>
      <c r="B34" s="41">
        <f>RANK(O34,$O$9:$O$35,1)</f>
        <v>18</v>
      </c>
      <c r="C34" s="14">
        <v>781</v>
      </c>
      <c r="D34" s="2" t="s">
        <v>45</v>
      </c>
      <c r="E34" s="1" t="s">
        <v>10</v>
      </c>
      <c r="F34" s="1">
        <v>6</v>
      </c>
      <c r="G34" s="1" t="s">
        <v>41</v>
      </c>
      <c r="H34" s="54">
        <v>1.2861342592592593E-2</v>
      </c>
      <c r="I34" s="58">
        <v>9.2289351851851855E-3</v>
      </c>
      <c r="J34" s="32">
        <f>IF(I34="","",H34+I34)</f>
        <v>2.2090277777777778E-2</v>
      </c>
      <c r="K34" s="41">
        <f>RANK(J34,$J$9:$J$35,1)</f>
        <v>20</v>
      </c>
      <c r="L34" s="60">
        <v>1.1439236111111112E-2</v>
      </c>
      <c r="M34" s="63">
        <v>1.0195023148148149E-2</v>
      </c>
      <c r="N34" s="32">
        <f>IF(M34="","",L34+M34)</f>
        <v>2.1634259259259263E-2</v>
      </c>
      <c r="O34" s="24">
        <f>IF(N34="","",J34+N34)</f>
        <v>4.3724537037037041E-2</v>
      </c>
      <c r="P34" s="4" t="e">
        <f>#REF!/(N34*24)</f>
        <v>#REF!</v>
      </c>
      <c r="Q34" s="19">
        <f>N34-N33</f>
        <v>6.3025462962962991E-3</v>
      </c>
      <c r="R34" s="19">
        <f>N34-$N$28</f>
        <v>2.1634259259259263E-2</v>
      </c>
    </row>
    <row r="36" spans="1:18" ht="15.75">
      <c r="A36" s="20"/>
      <c r="B36" s="5" t="s">
        <v>6</v>
      </c>
      <c r="C36" s="17"/>
      <c r="D36" s="10" t="s">
        <v>54</v>
      </c>
      <c r="E36" s="17"/>
      <c r="F36" s="17"/>
      <c r="G36" s="9"/>
      <c r="J36" s="33"/>
      <c r="K36" s="42"/>
      <c r="N36" s="33"/>
      <c r="O36" s="30"/>
      <c r="P36" s="9" t="s">
        <v>11</v>
      </c>
      <c r="Q36" s="17"/>
      <c r="R36" s="17"/>
    </row>
    <row r="37" spans="1:18">
      <c r="D37" s="18"/>
    </row>
    <row r="38" spans="1:18">
      <c r="D38" s="18"/>
    </row>
  </sheetData>
  <sortState ref="A12:U32">
    <sortCondition ref="G12"/>
  </sortState>
  <pageMargins left="0.70866141732283472" right="0.70866141732283472" top="0.74803149606299213" bottom="0.74803149606299213" header="0.31496062992125984" footer="0.31496062992125984"/>
  <pageSetup paperSize="9" scale="64" orientation="landscape" r:id="rId1"/>
  <colBreaks count="2" manualBreakCount="2">
    <brk id="18" max="1048575" man="1"/>
    <brk id="1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Resultados</vt:lpstr>
    </vt:vector>
  </TitlesOfParts>
  <Company>ADAD LA PAZ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SECRETARIO</dc:creator>
  <cp:lastModifiedBy>Cristian Conitzer</cp:lastModifiedBy>
  <cp:lastPrinted>2017-11-26T19:44:57Z</cp:lastPrinted>
  <dcterms:created xsi:type="dcterms:W3CDTF">2009-02-13T23:17:45Z</dcterms:created>
  <dcterms:modified xsi:type="dcterms:W3CDTF">2017-11-28T22:05:34Z</dcterms:modified>
</cp:coreProperties>
</file>