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480" yWindow="90" windowWidth="15180" windowHeight="9120" activeTab="4"/>
  </bookViews>
  <sheets>
    <sheet name="Partida" sheetId="7" r:id="rId1"/>
    <sheet name="clas por categorías" sheetId="2" r:id="rId2"/>
    <sheet name="clas general" sheetId="3" r:id="rId3"/>
    <sheet name="fondo" sheetId="4" r:id="rId4"/>
    <sheet name="fondo general" sheetId="8" r:id="rId5"/>
  </sheets>
  <definedNames>
    <definedName name="_xlnm.Print_Area" localSheetId="2">'clas general'!$A$1:$I$39</definedName>
    <definedName name="_xlnm.Print_Area" localSheetId="3">fondo!$A$1:$M$49</definedName>
  </definedNames>
  <calcPr calcId="124519"/>
</workbook>
</file>

<file path=xl/calcChain.xml><?xml version="1.0" encoding="utf-8"?>
<calcChain xmlns="http://schemas.openxmlformats.org/spreadsheetml/2006/main">
  <c r="M23" i="4"/>
  <c r="M22"/>
  <c r="M24"/>
  <c r="L24"/>
  <c r="O34" i="8"/>
  <c r="O33"/>
  <c r="O28"/>
  <c r="O27"/>
  <c r="O26"/>
  <c r="O25"/>
  <c r="O24"/>
  <c r="O23"/>
  <c r="O22"/>
  <c r="O21"/>
  <c r="O20"/>
  <c r="O19"/>
  <c r="O18"/>
  <c r="O17"/>
  <c r="O16"/>
  <c r="O15"/>
  <c r="N20"/>
  <c r="O14"/>
  <c r="M20"/>
  <c r="M34"/>
  <c r="M33"/>
  <c r="M32"/>
  <c r="M31"/>
  <c r="M30"/>
  <c r="M29"/>
  <c r="M28"/>
  <c r="M27"/>
  <c r="M26"/>
  <c r="M25"/>
  <c r="M24"/>
  <c r="M23"/>
  <c r="M22"/>
  <c r="M21"/>
  <c r="M19"/>
  <c r="M18"/>
  <c r="M17"/>
  <c r="M16"/>
  <c r="M15"/>
  <c r="M14"/>
  <c r="J34"/>
  <c r="H34"/>
  <c r="J33"/>
  <c r="H33"/>
  <c r="N15"/>
  <c r="J15"/>
  <c r="H15"/>
  <c r="N16"/>
  <c r="J16"/>
  <c r="H16"/>
  <c r="N14"/>
  <c r="N13" s="1"/>
  <c r="J14"/>
  <c r="J13" s="1"/>
  <c r="H14"/>
  <c r="H13" s="1"/>
  <c r="J29"/>
  <c r="H29"/>
  <c r="N23"/>
  <c r="J23"/>
  <c r="H23"/>
  <c r="N19"/>
  <c r="J19"/>
  <c r="H19"/>
  <c r="N17"/>
  <c r="J17"/>
  <c r="H17"/>
  <c r="N22"/>
  <c r="J22"/>
  <c r="H22"/>
  <c r="H30"/>
  <c r="N18"/>
  <c r="J18"/>
  <c r="H18"/>
  <c r="J20"/>
  <c r="H20"/>
  <c r="N21"/>
  <c r="J21"/>
  <c r="H21"/>
  <c r="N26"/>
  <c r="J26"/>
  <c r="H26"/>
  <c r="N25"/>
  <c r="J25"/>
  <c r="H25"/>
  <c r="N28"/>
  <c r="J28"/>
  <c r="H28"/>
  <c r="N27"/>
  <c r="J27"/>
  <c r="H27"/>
  <c r="H31"/>
  <c r="N24"/>
  <c r="J24"/>
  <c r="H24"/>
  <c r="K13"/>
  <c r="I13"/>
  <c r="G13"/>
  <c r="E13"/>
  <c r="M44" i="4"/>
  <c r="L44"/>
  <c r="J44"/>
  <c r="H44"/>
  <c r="F36" i="3"/>
  <c r="F39" i="2"/>
  <c r="H32" i="3"/>
  <c r="H27"/>
  <c r="H22"/>
  <c r="H30"/>
  <c r="H28"/>
  <c r="H26"/>
  <c r="H16"/>
  <c r="H25"/>
  <c r="H29"/>
  <c r="H18"/>
  <c r="H31"/>
  <c r="H23"/>
  <c r="H19"/>
  <c r="H24"/>
  <c r="H21"/>
  <c r="H14"/>
  <c r="H17"/>
  <c r="H13"/>
  <c r="H15"/>
  <c r="H20"/>
  <c r="H15" i="2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13"/>
  <c r="K13" i="4"/>
  <c r="I13"/>
  <c r="G13"/>
  <c r="M18"/>
  <c r="M17"/>
  <c r="M16"/>
  <c r="M14"/>
  <c r="M46"/>
  <c r="M45"/>
  <c r="M43"/>
  <c r="M42"/>
  <c r="J46"/>
  <c r="H46"/>
  <c r="J45"/>
  <c r="H45"/>
  <c r="L43"/>
  <c r="J43"/>
  <c r="H43"/>
  <c r="L42"/>
  <c r="J42"/>
  <c r="H42"/>
  <c r="M36"/>
  <c r="M35"/>
  <c r="M34"/>
  <c r="M30"/>
  <c r="M28"/>
  <c r="L30"/>
  <c r="L28"/>
  <c r="J30"/>
  <c r="J28"/>
  <c r="H30"/>
  <c r="H28"/>
  <c r="L35"/>
  <c r="J35"/>
  <c r="H35"/>
  <c r="L34"/>
  <c r="J34"/>
  <c r="H34"/>
  <c r="H15"/>
  <c r="L17"/>
  <c r="J17"/>
  <c r="H17"/>
  <c r="L16"/>
  <c r="E13"/>
  <c r="L36"/>
  <c r="J36"/>
  <c r="H36"/>
  <c r="J38"/>
  <c r="H38"/>
  <c r="H29"/>
  <c r="J23"/>
  <c r="H14"/>
  <c r="J14"/>
  <c r="J13" s="1"/>
  <c r="L14"/>
  <c r="L13" s="1"/>
  <c r="H18"/>
  <c r="J18"/>
  <c r="L18"/>
  <c r="H16"/>
  <c r="J16"/>
  <c r="H22"/>
  <c r="J22"/>
  <c r="L22"/>
  <c r="H24"/>
  <c r="J24"/>
  <c r="H23"/>
  <c r="L23"/>
  <c r="H13" l="1"/>
</calcChain>
</file>

<file path=xl/sharedStrings.xml><?xml version="1.0" encoding="utf-8"?>
<sst xmlns="http://schemas.openxmlformats.org/spreadsheetml/2006/main" count="415" uniqueCount="83">
  <si>
    <t>Nombre</t>
  </si>
  <si>
    <t>Categoría / Placa</t>
  </si>
  <si>
    <t>Categoría</t>
  </si>
  <si>
    <t>Número</t>
  </si>
  <si>
    <t>Diferencia</t>
  </si>
  <si>
    <t>8 válvulas</t>
  </si>
  <si>
    <t>Posición general</t>
  </si>
  <si>
    <t>Clasificación 1 vuelta, partida detenida</t>
  </si>
  <si>
    <t>aprox.</t>
  </si>
  <si>
    <t>Tiempos de paso por vuelta / tiempo por vuelta</t>
  </si>
  <si>
    <t>4 vueltas</t>
  </si>
  <si>
    <t>Tiempo clasificación</t>
  </si>
  <si>
    <t>Resultados en internet:  www.conitzer.de/automovilismo</t>
  </si>
  <si>
    <t>vel. prom.</t>
  </si>
  <si>
    <t>1ra vuelta</t>
  </si>
  <si>
    <t>2da vuelta</t>
  </si>
  <si>
    <t>3ra vuelta</t>
  </si>
  <si>
    <t>4ta vuelta</t>
  </si>
  <si>
    <t>Asociación Municipal de Automovilismo de El Alto</t>
  </si>
  <si>
    <t>Competencia de automovilismo</t>
  </si>
  <si>
    <t>Distancia de clasificación</t>
  </si>
  <si>
    <t>Clasificación general</t>
  </si>
  <si>
    <t>general</t>
  </si>
  <si>
    <t>vuelta</t>
  </si>
  <si>
    <t>Clasificación por categorías</t>
  </si>
  <si>
    <t>RC2N</t>
  </si>
  <si>
    <t>RC2N-N</t>
  </si>
  <si>
    <t>N4</t>
  </si>
  <si>
    <t>Alan Chavez / Rene Altamirano</t>
  </si>
  <si>
    <t>Rolando Castrillo / Rodrigo Azua</t>
  </si>
  <si>
    <t>Distancia por vuelta</t>
  </si>
  <si>
    <t>Nombre piloto / copiloto</t>
  </si>
  <si>
    <t>UTV St</t>
  </si>
  <si>
    <t>UTV turbo</t>
  </si>
  <si>
    <t>Pedro Lagrava</t>
  </si>
  <si>
    <t>R2B libre</t>
  </si>
  <si>
    <t>Partida</t>
  </si>
  <si>
    <t>Inscritos</t>
  </si>
  <si>
    <t>Velocidad promedio mejor clasificado</t>
  </si>
  <si>
    <t>Domingo, 11 de diciembre de 2016</t>
  </si>
  <si>
    <t>Circuito: Villa Andrani</t>
  </si>
  <si>
    <t>Daniel Uria / Antonio Uria</t>
  </si>
  <si>
    <t>Dario Lora / Alvaro Alcazar</t>
  </si>
  <si>
    <t>ok</t>
  </si>
  <si>
    <t>Ivan Manzaneda / G. Esprella</t>
  </si>
  <si>
    <t>Jorge Fernando Alanoca Saavedra / Cristian Fernandez</t>
  </si>
  <si>
    <t>Abad Tambo / Sergio Condori</t>
  </si>
  <si>
    <t>Ali Jr. / Oscar Arze</t>
  </si>
  <si>
    <t>Jorge Rodriguez / C. Rodriguez</t>
  </si>
  <si>
    <t>Pablo Aviles / Rosmery Condori</t>
  </si>
  <si>
    <t>Fernando Alvarado / Blas Monzon</t>
  </si>
  <si>
    <t>Boris Canaviri / Ralf Canaviri</t>
  </si>
  <si>
    <t>Erasmo Mayta Hermas / Erick Mayta</t>
  </si>
  <si>
    <t>Gregorio Montoya / Jorge Surriable</t>
  </si>
  <si>
    <t>4x4</t>
  </si>
  <si>
    <t>Control: Cristian Conitzer, Marisol Ayaviri</t>
  </si>
  <si>
    <t>Roberto Canaviri / Jhonny Canaviri</t>
  </si>
  <si>
    <t>Nelson Siñani / Diego Siñani</t>
  </si>
  <si>
    <t>Luis Mencias / Ruben Copaña</t>
  </si>
  <si>
    <t>Freddy Mencias / Luis Mencias</t>
  </si>
  <si>
    <t>Hora de partida: 10:20</t>
  </si>
  <si>
    <t>Participantes: 21</t>
  </si>
  <si>
    <t>Penalización</t>
  </si>
  <si>
    <t>Total</t>
  </si>
  <si>
    <t>Descalificado</t>
  </si>
  <si>
    <t>Horas de partida: 11:15 a 13:00</t>
  </si>
  <si>
    <t xml:space="preserve">Pedro Lagrava / </t>
  </si>
  <si>
    <t>Alan Chavez hijo / Ariel D. Artiaga</t>
  </si>
  <si>
    <t>N4 nacional</t>
  </si>
  <si>
    <t>Raul Alvarado / Marco Arteaga</t>
  </si>
  <si>
    <t>UTV</t>
  </si>
  <si>
    <t>93 / 133</t>
  </si>
  <si>
    <t>Resultados finales por manga</t>
  </si>
  <si>
    <t>Resultados finales generales</t>
  </si>
  <si>
    <t>- 1 vuelta</t>
  </si>
  <si>
    <t>- 2 vueltas</t>
  </si>
  <si>
    <t>- 4 vueltas</t>
  </si>
  <si>
    <t>Tiempo final</t>
  </si>
  <si>
    <t>Posición</t>
  </si>
  <si>
    <t>Inscrito nr.</t>
  </si>
  <si>
    <t>Estado</t>
  </si>
  <si>
    <t>Posición manga</t>
  </si>
  <si>
    <t>Revisar posición! Por categoría</t>
  </si>
</sst>
</file>

<file path=xl/styles.xml><?xml version="1.0" encoding="utf-8"?>
<styleSheet xmlns="http://schemas.openxmlformats.org/spreadsheetml/2006/main">
  <numFmts count="7">
    <numFmt numFmtId="164" formatCode="0.0\ &quot;km&quot;"/>
    <numFmt numFmtId="165" formatCode="0.00\ &quot;km/h&quot;"/>
    <numFmt numFmtId="166" formatCode="[m]:ss.00"/>
    <numFmt numFmtId="167" formatCode="m:ss.000"/>
    <numFmt numFmtId="168" formatCode="s.000"/>
    <numFmt numFmtId="169" formatCode="m:ss.00"/>
    <numFmt numFmtId="171" formatCode="m:ss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0" applyNumberFormat="1" applyAlignment="1">
      <alignment horizontal="left"/>
    </xf>
    <xf numFmtId="165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3" xfId="0" applyBorder="1"/>
    <xf numFmtId="21" fontId="0" fillId="0" borderId="3" xfId="0" applyNumberFormat="1" applyBorder="1"/>
    <xf numFmtId="0" fontId="0" fillId="0" borderId="4" xfId="0" applyBorder="1"/>
    <xf numFmtId="21" fontId="0" fillId="0" borderId="4" xfId="0" applyNumberFormat="1" applyBorder="1"/>
    <xf numFmtId="0" fontId="1" fillId="0" borderId="3" xfId="0" applyFont="1" applyBorder="1"/>
    <xf numFmtId="0" fontId="1" fillId="0" borderId="4" xfId="0" applyFont="1" applyBorder="1"/>
    <xf numFmtId="167" fontId="0" fillId="0" borderId="3" xfId="0" applyNumberFormat="1" applyBorder="1"/>
    <xf numFmtId="168" fontId="0" fillId="0" borderId="3" xfId="0" applyNumberFormat="1" applyBorder="1"/>
    <xf numFmtId="0" fontId="1" fillId="0" borderId="2" xfId="0" applyFont="1" applyBorder="1"/>
    <xf numFmtId="0" fontId="0" fillId="0" borderId="3" xfId="0" applyBorder="1" applyAlignment="1">
      <alignment horizontal="center"/>
    </xf>
    <xf numFmtId="0" fontId="2" fillId="0" borderId="0" xfId="0" applyFont="1"/>
    <xf numFmtId="0" fontId="3" fillId="0" borderId="0" xfId="0" applyFont="1" applyFill="1" applyBorder="1"/>
    <xf numFmtId="169" fontId="0" fillId="0" borderId="7" xfId="0" applyNumberFormat="1" applyBorder="1"/>
    <xf numFmtId="169" fontId="1" fillId="0" borderId="6" xfId="0" applyNumberFormat="1" applyFont="1" applyBorder="1"/>
    <xf numFmtId="0" fontId="0" fillId="0" borderId="2" xfId="0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171" fontId="0" fillId="0" borderId="10" xfId="0" applyNumberFormat="1" applyBorder="1"/>
    <xf numFmtId="166" fontId="1" fillId="0" borderId="0" xfId="0" applyNumberFormat="1" applyFont="1" applyBorder="1"/>
    <xf numFmtId="21" fontId="1" fillId="0" borderId="3" xfId="0" applyNumberFormat="1" applyFont="1" applyBorder="1"/>
    <xf numFmtId="171" fontId="1" fillId="0" borderId="10" xfId="0" quotePrefix="1" applyNumberFormat="1" applyFont="1" applyBorder="1"/>
    <xf numFmtId="169" fontId="2" fillId="0" borderId="9" xfId="0" applyNumberFormat="1" applyFont="1" applyBorder="1"/>
    <xf numFmtId="169" fontId="1" fillId="0" borderId="9" xfId="0" applyNumberFormat="1" applyFont="1" applyBorder="1"/>
    <xf numFmtId="169" fontId="0" fillId="0" borderId="5" xfId="0" applyNumberFormat="1" applyBorder="1"/>
    <xf numFmtId="0" fontId="2" fillId="0" borderId="0" xfId="0" applyFont="1" applyBorder="1"/>
    <xf numFmtId="169" fontId="2" fillId="0" borderId="11" xfId="0" applyNumberFormat="1" applyFont="1" applyBorder="1"/>
    <xf numFmtId="169" fontId="0" fillId="0" borderId="13" xfId="0" applyNumberFormat="1" applyBorder="1"/>
    <xf numFmtId="0" fontId="0" fillId="0" borderId="14" xfId="0" applyBorder="1"/>
    <xf numFmtId="0" fontId="2" fillId="0" borderId="14" xfId="0" applyFont="1" applyBorder="1"/>
    <xf numFmtId="0" fontId="1" fillId="0" borderId="15" xfId="0" applyFont="1" applyFill="1" applyBorder="1"/>
    <xf numFmtId="0" fontId="0" fillId="0" borderId="16" xfId="0" applyBorder="1"/>
    <xf numFmtId="0" fontId="0" fillId="0" borderId="17" xfId="0" applyBorder="1"/>
    <xf numFmtId="0" fontId="1" fillId="0" borderId="18" xfId="0" applyFont="1" applyFill="1" applyBorder="1"/>
    <xf numFmtId="169" fontId="0" fillId="0" borderId="19" xfId="0" applyNumberFormat="1" applyBorder="1"/>
    <xf numFmtId="171" fontId="0" fillId="0" borderId="20" xfId="0" applyNumberFormat="1" applyBorder="1"/>
    <xf numFmtId="169" fontId="0" fillId="0" borderId="21" xfId="0" applyNumberFormat="1" applyBorder="1"/>
    <xf numFmtId="0" fontId="0" fillId="0" borderId="22" xfId="0" applyBorder="1"/>
    <xf numFmtId="0" fontId="1" fillId="0" borderId="1" xfId="0" applyFont="1" applyBorder="1"/>
    <xf numFmtId="169" fontId="1" fillId="0" borderId="11" xfId="0" applyNumberFormat="1" applyFont="1" applyBorder="1"/>
    <xf numFmtId="169" fontId="1" fillId="0" borderId="8" xfId="0" applyNumberFormat="1" applyFont="1" applyBorder="1"/>
    <xf numFmtId="169" fontId="1" fillId="0" borderId="3" xfId="0" applyNumberFormat="1" applyFont="1" applyBorder="1"/>
    <xf numFmtId="169" fontId="1" fillId="0" borderId="10" xfId="0" applyNumberFormat="1" applyFont="1" applyBorder="1"/>
    <xf numFmtId="165" fontId="0" fillId="0" borderId="25" xfId="0" applyNumberFormat="1" applyBorder="1"/>
    <xf numFmtId="169" fontId="1" fillId="0" borderId="24" xfId="0" applyNumberFormat="1" applyFont="1" applyBorder="1"/>
    <xf numFmtId="165" fontId="1" fillId="0" borderId="27" xfId="0" applyNumberFormat="1" applyFont="1" applyBorder="1"/>
    <xf numFmtId="171" fontId="0" fillId="0" borderId="28" xfId="0" applyNumberFormat="1" applyBorder="1"/>
    <xf numFmtId="165" fontId="0" fillId="0" borderId="28" xfId="0" applyNumberFormat="1" applyBorder="1"/>
    <xf numFmtId="0" fontId="0" fillId="0" borderId="26" xfId="0" applyBorder="1"/>
    <xf numFmtId="169" fontId="1" fillId="0" borderId="0" xfId="0" applyNumberFormat="1" applyFont="1" applyBorder="1"/>
    <xf numFmtId="0" fontId="2" fillId="0" borderId="3" xfId="0" applyFont="1" applyBorder="1" applyAlignment="1">
      <alignment horizontal="center"/>
    </xf>
    <xf numFmtId="169" fontId="1" fillId="0" borderId="21" xfId="0" applyNumberFormat="1" applyFont="1" applyBorder="1"/>
    <xf numFmtId="169" fontId="1" fillId="0" borderId="0" xfId="0" applyNumberFormat="1" applyFont="1"/>
    <xf numFmtId="0" fontId="1" fillId="0" borderId="25" xfId="0" applyFont="1" applyBorder="1" applyAlignment="1">
      <alignment wrapText="1"/>
    </xf>
    <xf numFmtId="0" fontId="0" fillId="0" borderId="30" xfId="0" applyBorder="1"/>
    <xf numFmtId="0" fontId="0" fillId="0" borderId="31" xfId="0" applyBorder="1" applyAlignment="1">
      <alignment horizontal="center"/>
    </xf>
    <xf numFmtId="0" fontId="1" fillId="0" borderId="31" xfId="0" applyFont="1" applyBorder="1"/>
    <xf numFmtId="166" fontId="1" fillId="0" borderId="32" xfId="0" applyNumberFormat="1" applyFont="1" applyBorder="1"/>
    <xf numFmtId="0" fontId="0" fillId="0" borderId="30" xfId="0" applyBorder="1" applyAlignment="1">
      <alignment wrapText="1"/>
    </xf>
    <xf numFmtId="0" fontId="0" fillId="0" borderId="31" xfId="0" applyBorder="1" applyAlignment="1">
      <alignment horizontal="center" wrapText="1"/>
    </xf>
    <xf numFmtId="0" fontId="1" fillId="0" borderId="31" xfId="0" applyFont="1" applyBorder="1" applyAlignment="1">
      <alignment wrapText="1"/>
    </xf>
    <xf numFmtId="166" fontId="1" fillId="0" borderId="32" xfId="0" applyNumberFormat="1" applyFont="1" applyBorder="1" applyAlignment="1">
      <alignment wrapText="1"/>
    </xf>
    <xf numFmtId="169" fontId="1" fillId="0" borderId="29" xfId="0" applyNumberFormat="1" applyFont="1" applyBorder="1"/>
    <xf numFmtId="169" fontId="0" fillId="0" borderId="0" xfId="0" applyNumberFormat="1"/>
    <xf numFmtId="169" fontId="2" fillId="0" borderId="0" xfId="0" applyNumberFormat="1" applyFont="1"/>
    <xf numFmtId="169" fontId="1" fillId="0" borderId="25" xfId="0" applyNumberFormat="1" applyFont="1" applyBorder="1" applyAlignment="1">
      <alignment wrapText="1"/>
    </xf>
    <xf numFmtId="169" fontId="1" fillId="0" borderId="13" xfId="0" applyNumberFormat="1" applyFont="1" applyBorder="1"/>
    <xf numFmtId="169" fontId="1" fillId="0" borderId="5" xfId="0" applyNumberFormat="1" applyFont="1" applyBorder="1"/>
    <xf numFmtId="169" fontId="1" fillId="0" borderId="18" xfId="0" applyNumberFormat="1" applyFont="1" applyFill="1" applyBorder="1"/>
    <xf numFmtId="169" fontId="1" fillId="0" borderId="23" xfId="0" applyNumberFormat="1" applyFont="1" applyFill="1" applyBorder="1"/>
    <xf numFmtId="169" fontId="1" fillId="0" borderId="12" xfId="0" applyNumberFormat="1" applyFont="1" applyBorder="1"/>
    <xf numFmtId="165" fontId="1" fillId="0" borderId="31" xfId="0" applyNumberFormat="1" applyFont="1" applyBorder="1" applyAlignment="1">
      <alignment wrapText="1"/>
    </xf>
    <xf numFmtId="165" fontId="0" fillId="0" borderId="3" xfId="0" applyNumberFormat="1" applyBorder="1"/>
    <xf numFmtId="0" fontId="0" fillId="0" borderId="0" xfId="0" applyAlignment="1">
      <alignment horizontal="center"/>
    </xf>
    <xf numFmtId="171" fontId="1" fillId="0" borderId="12" xfId="0" applyNumberFormat="1" applyFont="1" applyBorder="1"/>
    <xf numFmtId="171" fontId="1" fillId="0" borderId="10" xfId="0" applyNumberFormat="1" applyFont="1" applyBorder="1"/>
    <xf numFmtId="0" fontId="1" fillId="0" borderId="14" xfId="0" applyFont="1" applyBorder="1"/>
    <xf numFmtId="169" fontId="1" fillId="0" borderId="9" xfId="0" applyNumberFormat="1" applyFont="1" applyFill="1" applyBorder="1"/>
    <xf numFmtId="169" fontId="1" fillId="0" borderId="8" xfId="0" applyNumberFormat="1" applyFont="1" applyFill="1" applyBorder="1"/>
    <xf numFmtId="0" fontId="1" fillId="0" borderId="0" xfId="0" applyFont="1" applyBorder="1" applyAlignment="1">
      <alignment wrapText="1"/>
    </xf>
    <xf numFmtId="165" fontId="1" fillId="0" borderId="33" xfId="0" applyNumberFormat="1" applyFont="1" applyBorder="1" applyAlignment="1">
      <alignment wrapText="1"/>
    </xf>
    <xf numFmtId="167" fontId="0" fillId="0" borderId="0" xfId="0" applyNumberFormat="1" applyBorder="1"/>
    <xf numFmtId="169" fontId="0" fillId="0" borderId="0" xfId="0" applyNumberFormat="1" applyBorder="1"/>
    <xf numFmtId="165" fontId="0" fillId="0" borderId="0" xfId="0" applyNumberFormat="1" applyBorder="1"/>
    <xf numFmtId="169" fontId="1" fillId="0" borderId="2" xfId="0" applyNumberFormat="1" applyFont="1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167" fontId="0" fillId="0" borderId="25" xfId="0" applyNumberFormat="1" applyBorder="1"/>
    <xf numFmtId="0" fontId="0" fillId="0" borderId="34" xfId="0" applyBorder="1"/>
    <xf numFmtId="0" fontId="0" fillId="0" borderId="34" xfId="0" applyBorder="1" applyAlignment="1">
      <alignment horizontal="center"/>
    </xf>
    <xf numFmtId="0" fontId="1" fillId="0" borderId="34" xfId="0" applyFont="1" applyBorder="1"/>
    <xf numFmtId="169" fontId="0" fillId="0" borderId="34" xfId="0" applyNumberFormat="1" applyBorder="1"/>
    <xf numFmtId="169" fontId="1" fillId="0" borderId="34" xfId="0" applyNumberFormat="1" applyFont="1" applyBorder="1"/>
    <xf numFmtId="166" fontId="1" fillId="0" borderId="34" xfId="0" applyNumberFormat="1" applyFont="1" applyBorder="1"/>
    <xf numFmtId="165" fontId="2" fillId="0" borderId="33" xfId="0" applyNumberFormat="1" applyFont="1" applyBorder="1" applyAlignment="1">
      <alignment wrapText="1"/>
    </xf>
    <xf numFmtId="167" fontId="2" fillId="0" borderId="0" xfId="0" applyNumberFormat="1" applyFont="1" applyBorder="1"/>
    <xf numFmtId="169" fontId="2" fillId="0" borderId="34" xfId="0" applyNumberFormat="1" applyFont="1" applyBorder="1"/>
    <xf numFmtId="169" fontId="2" fillId="0" borderId="0" xfId="0" applyNumberFormat="1" applyFont="1" applyBorder="1"/>
    <xf numFmtId="169" fontId="2" fillId="0" borderId="2" xfId="0" applyNumberFormat="1" applyFont="1" applyBorder="1"/>
    <xf numFmtId="0" fontId="1" fillId="0" borderId="3" xfId="0" applyFont="1" applyBorder="1" applyAlignment="1">
      <alignment horizontal="center"/>
    </xf>
    <xf numFmtId="169" fontId="0" fillId="0" borderId="35" xfId="0" applyNumberFormat="1" applyBorder="1"/>
    <xf numFmtId="165" fontId="1" fillId="0" borderId="36" xfId="0" applyNumberFormat="1" applyFont="1" applyBorder="1"/>
    <xf numFmtId="169" fontId="1" fillId="0" borderId="9" xfId="0" quotePrefix="1" applyNumberFormat="1" applyFont="1" applyBorder="1"/>
    <xf numFmtId="169" fontId="1" fillId="0" borderId="3" xfId="0" quotePrefix="1" applyNumberFormat="1" applyFont="1" applyBorder="1"/>
    <xf numFmtId="169" fontId="1" fillId="0" borderId="11" xfId="0" quotePrefix="1" applyNumberFormat="1" applyFont="1" applyBorder="1"/>
    <xf numFmtId="169" fontId="1" fillId="0" borderId="2" xfId="0" quotePrefix="1" applyNumberFormat="1" applyFont="1" applyBorder="1"/>
    <xf numFmtId="165" fontId="2" fillId="0" borderId="36" xfId="0" applyNumberFormat="1" applyFont="1" applyBorder="1" applyAlignment="1">
      <alignment wrapText="1"/>
    </xf>
    <xf numFmtId="167" fontId="0" fillId="0" borderId="34" xfId="0" applyNumberFormat="1" applyBorder="1"/>
    <xf numFmtId="0" fontId="1" fillId="0" borderId="34" xfId="0" applyFont="1" applyBorder="1" applyAlignment="1">
      <alignment horizontal="center"/>
    </xf>
    <xf numFmtId="0" fontId="0" fillId="0" borderId="37" xfId="0" applyBorder="1"/>
    <xf numFmtId="0" fontId="1" fillId="0" borderId="37" xfId="0" applyFont="1" applyBorder="1"/>
    <xf numFmtId="168" fontId="0" fillId="0" borderId="0" xfId="0" applyNumberFormat="1" applyBorder="1"/>
    <xf numFmtId="21" fontId="0" fillId="0" borderId="0" xfId="0" applyNumberFormat="1" applyBorder="1"/>
    <xf numFmtId="169" fontId="0" fillId="0" borderId="25" xfId="0" applyNumberFormat="1" applyBorder="1"/>
    <xf numFmtId="0" fontId="0" fillId="0" borderId="38" xfId="0" applyBorder="1"/>
    <xf numFmtId="0" fontId="2" fillId="0" borderId="34" xfId="0" applyFont="1" applyBorder="1" applyAlignment="1">
      <alignment wrapText="1"/>
    </xf>
    <xf numFmtId="0" fontId="2" fillId="0" borderId="34" xfId="0" applyFont="1" applyBorder="1"/>
    <xf numFmtId="165" fontId="1" fillId="0" borderId="31" xfId="0" applyNumberFormat="1" applyFont="1" applyBorder="1"/>
    <xf numFmtId="0" fontId="2" fillId="0" borderId="1" xfId="0" applyFont="1" applyBorder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28575</xdr:rowOff>
    </xdr:from>
    <xdr:to>
      <xdr:col>2</xdr:col>
      <xdr:colOff>330200</xdr:colOff>
      <xdr:row>5</xdr:row>
      <xdr:rowOff>12700</xdr:rowOff>
    </xdr:to>
    <xdr:pic>
      <xdr:nvPicPr>
        <xdr:cNvPr id="5" name="4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52425"/>
          <a:ext cx="1016000" cy="4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111132</xdr:colOff>
      <xdr:row>2</xdr:row>
      <xdr:rowOff>23814</xdr:rowOff>
    </xdr:from>
    <xdr:to>
      <xdr:col>2</xdr:col>
      <xdr:colOff>333382</xdr:colOff>
      <xdr:row>5</xdr:row>
      <xdr:rowOff>17464</xdr:rowOff>
    </xdr:to>
    <xdr:pic>
      <xdr:nvPicPr>
        <xdr:cNvPr id="2" name="1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32" y="341314"/>
          <a:ext cx="1016000" cy="469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57150</xdr:rowOff>
    </xdr:from>
    <xdr:to>
      <xdr:col>3</xdr:col>
      <xdr:colOff>158750</xdr:colOff>
      <xdr:row>5</xdr:row>
      <xdr:rowOff>41275</xdr:rowOff>
    </xdr:to>
    <xdr:pic>
      <xdr:nvPicPr>
        <xdr:cNvPr id="3" name="2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81000"/>
          <a:ext cx="1016000" cy="469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238120</xdr:colOff>
      <xdr:row>2</xdr:row>
      <xdr:rowOff>0</xdr:rowOff>
    </xdr:from>
    <xdr:to>
      <xdr:col>1</xdr:col>
      <xdr:colOff>468307</xdr:colOff>
      <xdr:row>4</xdr:row>
      <xdr:rowOff>136525</xdr:rowOff>
    </xdr:to>
    <xdr:pic>
      <xdr:nvPicPr>
        <xdr:cNvPr id="2" name="1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0" y="333375"/>
          <a:ext cx="1016000" cy="469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238120</xdr:colOff>
      <xdr:row>2</xdr:row>
      <xdr:rowOff>0</xdr:rowOff>
    </xdr:from>
    <xdr:to>
      <xdr:col>1</xdr:col>
      <xdr:colOff>439732</xdr:colOff>
      <xdr:row>4</xdr:row>
      <xdr:rowOff>136525</xdr:rowOff>
    </xdr:to>
    <xdr:pic>
      <xdr:nvPicPr>
        <xdr:cNvPr id="2" name="1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0" y="323850"/>
          <a:ext cx="1020762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opLeftCell="A30" workbookViewId="0">
      <selection activeCell="F47" sqref="F47"/>
    </sheetView>
  </sheetViews>
  <sheetFormatPr baseColWidth="10" defaultColWidth="11.42578125" defaultRowHeight="12.75"/>
  <cols>
    <col min="2" max="2" width="11.85546875" bestFit="1" customWidth="1"/>
    <col min="3" max="3" width="9.140625" customWidth="1"/>
    <col min="4" max="4" width="7.7109375" customWidth="1"/>
    <col min="5" max="5" width="37.28515625" bestFit="1" customWidth="1"/>
    <col min="6" max="6" width="15.28515625" customWidth="1"/>
  </cols>
  <sheetData>
    <row r="1" spans="1:6">
      <c r="D1" s="17" t="s">
        <v>18</v>
      </c>
    </row>
    <row r="2" spans="1:6">
      <c r="D2" t="s">
        <v>39</v>
      </c>
    </row>
    <row r="3" spans="1:6">
      <c r="D3" s="5" t="s">
        <v>19</v>
      </c>
    </row>
    <row r="4" spans="1:6">
      <c r="D4" s="5" t="s">
        <v>40</v>
      </c>
      <c r="F4" s="17" t="s">
        <v>37</v>
      </c>
    </row>
    <row r="5" spans="1:6">
      <c r="D5" s="5" t="s">
        <v>61</v>
      </c>
      <c r="F5" s="17"/>
    </row>
    <row r="6" spans="1:6">
      <c r="D6" s="5" t="s">
        <v>60</v>
      </c>
    </row>
    <row r="7" spans="1:6">
      <c r="F7" s="5"/>
    </row>
    <row r="8" spans="1:6">
      <c r="D8" s="5" t="s">
        <v>20</v>
      </c>
      <c r="F8" s="3"/>
    </row>
    <row r="9" spans="1:6">
      <c r="C9" s="5"/>
      <c r="D9" s="5" t="s">
        <v>7</v>
      </c>
    </row>
    <row r="10" spans="1:6">
      <c r="C10" s="2"/>
      <c r="D10" s="2"/>
      <c r="E10" s="2"/>
      <c r="F10" s="60"/>
    </row>
    <row r="11" spans="1:6" ht="13.5" customHeight="1">
      <c r="A11" s="97" t="s">
        <v>79</v>
      </c>
      <c r="B11" s="61" t="s">
        <v>2</v>
      </c>
      <c r="C11" s="62" t="s">
        <v>36</v>
      </c>
      <c r="D11" s="62" t="s">
        <v>3</v>
      </c>
      <c r="E11" s="63" t="s">
        <v>31</v>
      </c>
      <c r="F11" s="124" t="s">
        <v>80</v>
      </c>
    </row>
    <row r="12" spans="1:6" ht="13.5" customHeight="1">
      <c r="B12" s="2"/>
      <c r="C12" s="92"/>
      <c r="D12" s="92"/>
      <c r="E12" s="93"/>
      <c r="F12" s="94"/>
    </row>
    <row r="13" spans="1:6" ht="13.5" customHeight="1">
      <c r="A13" s="95">
        <v>1</v>
      </c>
      <c r="B13" s="95" t="s">
        <v>33</v>
      </c>
      <c r="C13" s="96">
        <v>0</v>
      </c>
      <c r="D13" s="96">
        <v>811</v>
      </c>
      <c r="E13" s="97" t="s">
        <v>41</v>
      </c>
      <c r="F13" s="114" t="s">
        <v>43</v>
      </c>
    </row>
    <row r="14" spans="1:6" ht="13.5" customHeight="1">
      <c r="A14" s="95"/>
      <c r="B14" s="95"/>
      <c r="C14" s="96"/>
      <c r="D14" s="96"/>
      <c r="E14" s="97"/>
      <c r="F14" s="114"/>
    </row>
    <row r="15" spans="1:6" ht="13.5" customHeight="1">
      <c r="A15" s="95">
        <v>2</v>
      </c>
      <c r="B15" s="95" t="s">
        <v>32</v>
      </c>
      <c r="C15" s="96">
        <v>1</v>
      </c>
      <c r="D15" s="96">
        <v>831</v>
      </c>
      <c r="E15" s="97" t="s">
        <v>42</v>
      </c>
      <c r="F15" s="114" t="s">
        <v>43</v>
      </c>
    </row>
    <row r="16" spans="1:6" ht="13.5" customHeight="1">
      <c r="A16" s="95"/>
      <c r="B16" s="95"/>
      <c r="C16" s="96"/>
      <c r="D16" s="96"/>
      <c r="E16" s="97"/>
      <c r="F16" s="114"/>
    </row>
    <row r="17" spans="1:6" ht="17.25" customHeight="1">
      <c r="A17" s="95">
        <v>3</v>
      </c>
      <c r="B17" s="95" t="s">
        <v>25</v>
      </c>
      <c r="C17" s="96">
        <v>2</v>
      </c>
      <c r="D17" s="96">
        <v>23</v>
      </c>
      <c r="E17" s="97" t="s">
        <v>49</v>
      </c>
      <c r="F17" s="98" t="s">
        <v>43</v>
      </c>
    </row>
    <row r="18" spans="1:6" ht="17.25" customHeight="1">
      <c r="A18" s="95">
        <v>4</v>
      </c>
      <c r="B18" s="95" t="s">
        <v>26</v>
      </c>
      <c r="C18" s="96">
        <v>3</v>
      </c>
      <c r="D18" s="96">
        <v>24</v>
      </c>
      <c r="E18" s="95" t="s">
        <v>47</v>
      </c>
      <c r="F18" s="98" t="s">
        <v>43</v>
      </c>
    </row>
    <row r="19" spans="1:6" ht="17.25" customHeight="1">
      <c r="A19" s="95">
        <v>5</v>
      </c>
      <c r="B19" s="95" t="s">
        <v>26</v>
      </c>
      <c r="C19" s="96">
        <v>4</v>
      </c>
      <c r="D19" s="96">
        <v>137</v>
      </c>
      <c r="E19" s="95" t="s">
        <v>29</v>
      </c>
      <c r="F19" s="99" t="s">
        <v>43</v>
      </c>
    </row>
    <row r="20" spans="1:6" ht="17.25" customHeight="1">
      <c r="A20" s="95">
        <v>6</v>
      </c>
      <c r="B20" s="97" t="s">
        <v>68</v>
      </c>
      <c r="C20" s="96">
        <v>5</v>
      </c>
      <c r="D20" s="96">
        <v>120</v>
      </c>
      <c r="E20" s="95" t="s">
        <v>28</v>
      </c>
      <c r="F20" s="98"/>
    </row>
    <row r="21" spans="1:6" ht="17.25" customHeight="1">
      <c r="A21" s="95">
        <v>7</v>
      </c>
      <c r="B21" s="97" t="s">
        <v>26</v>
      </c>
      <c r="C21" s="96">
        <v>6</v>
      </c>
      <c r="D21" s="115" t="s">
        <v>71</v>
      </c>
      <c r="E21" s="97" t="s">
        <v>53</v>
      </c>
      <c r="F21" s="99"/>
    </row>
    <row r="22" spans="1:6" ht="17.25" customHeight="1">
      <c r="A22" s="95"/>
      <c r="B22" s="95"/>
      <c r="C22" s="96"/>
      <c r="D22" s="96"/>
      <c r="E22" s="95"/>
      <c r="F22" s="98"/>
    </row>
    <row r="23" spans="1:6" ht="17.25" customHeight="1">
      <c r="A23" s="95">
        <v>8</v>
      </c>
      <c r="B23" s="95" t="s">
        <v>27</v>
      </c>
      <c r="C23" s="96">
        <v>7</v>
      </c>
      <c r="D23" s="96">
        <v>109</v>
      </c>
      <c r="E23" s="97" t="s">
        <v>48</v>
      </c>
      <c r="F23" s="98" t="s">
        <v>43</v>
      </c>
    </row>
    <row r="24" spans="1:6" ht="17.25" customHeight="1">
      <c r="A24" s="95">
        <v>9</v>
      </c>
      <c r="B24" s="95" t="s">
        <v>27</v>
      </c>
      <c r="C24" s="96">
        <v>8</v>
      </c>
      <c r="D24" s="96">
        <v>122</v>
      </c>
      <c r="E24" s="97" t="s">
        <v>67</v>
      </c>
      <c r="F24" s="98"/>
    </row>
    <row r="25" spans="1:6" ht="17.25" customHeight="1">
      <c r="A25" s="95">
        <v>10</v>
      </c>
      <c r="B25" s="95" t="s">
        <v>35</v>
      </c>
      <c r="C25" s="96">
        <v>9</v>
      </c>
      <c r="D25" s="96">
        <v>519</v>
      </c>
      <c r="E25" s="97" t="s">
        <v>50</v>
      </c>
      <c r="F25" s="99" t="s">
        <v>43</v>
      </c>
    </row>
    <row r="26" spans="1:6" ht="17.25" customHeight="1">
      <c r="A26" s="95">
        <v>11</v>
      </c>
      <c r="B26" s="95" t="s">
        <v>35</v>
      </c>
      <c r="C26" s="96">
        <v>10</v>
      </c>
      <c r="D26" s="96">
        <v>464</v>
      </c>
      <c r="E26" s="97" t="s">
        <v>46</v>
      </c>
      <c r="F26" s="99" t="s">
        <v>43</v>
      </c>
    </row>
    <row r="27" spans="1:6" ht="17.25" customHeight="1">
      <c r="A27" s="95">
        <v>12</v>
      </c>
      <c r="B27" s="95"/>
      <c r="C27" s="96">
        <v>11</v>
      </c>
      <c r="D27" s="96">
        <v>646</v>
      </c>
      <c r="E27" s="97" t="s">
        <v>58</v>
      </c>
      <c r="F27" s="99"/>
    </row>
    <row r="28" spans="1:6" ht="17.25" customHeight="1">
      <c r="A28" s="95">
        <v>13</v>
      </c>
      <c r="B28" s="97" t="s">
        <v>27</v>
      </c>
      <c r="C28" s="96">
        <v>12</v>
      </c>
      <c r="D28" s="96">
        <v>430</v>
      </c>
      <c r="E28" s="97" t="s">
        <v>45</v>
      </c>
      <c r="F28" s="98" t="s">
        <v>43</v>
      </c>
    </row>
    <row r="29" spans="1:6" ht="17.25" customHeight="1">
      <c r="A29" s="95">
        <v>14</v>
      </c>
      <c r="B29" s="97" t="s">
        <v>35</v>
      </c>
      <c r="C29" s="96">
        <v>13</v>
      </c>
      <c r="D29" s="96">
        <v>569</v>
      </c>
      <c r="E29" s="97" t="s">
        <v>57</v>
      </c>
      <c r="F29" s="98"/>
    </row>
    <row r="30" spans="1:6" ht="17.25" customHeight="1">
      <c r="A30" s="95">
        <v>15</v>
      </c>
      <c r="B30" s="97" t="s">
        <v>25</v>
      </c>
      <c r="C30" s="96">
        <v>14</v>
      </c>
      <c r="D30" s="96">
        <v>638</v>
      </c>
      <c r="E30" s="97" t="s">
        <v>34</v>
      </c>
      <c r="F30" s="99"/>
    </row>
    <row r="31" spans="1:6" ht="17.25" customHeight="1">
      <c r="A31" s="95">
        <v>16</v>
      </c>
      <c r="B31" s="95" t="s">
        <v>35</v>
      </c>
      <c r="C31" s="96">
        <v>15</v>
      </c>
      <c r="D31" s="96">
        <v>566</v>
      </c>
      <c r="E31" s="97" t="s">
        <v>52</v>
      </c>
      <c r="F31" s="99" t="s">
        <v>43</v>
      </c>
    </row>
    <row r="32" spans="1:6" ht="17.25" customHeight="1">
      <c r="A32" s="95">
        <v>17</v>
      </c>
      <c r="B32" s="95" t="s">
        <v>35</v>
      </c>
      <c r="C32" s="96">
        <v>16</v>
      </c>
      <c r="D32" s="96">
        <v>559</v>
      </c>
      <c r="E32" s="97" t="s">
        <v>69</v>
      </c>
      <c r="F32" s="98"/>
    </row>
    <row r="33" spans="1:6" ht="17.25" customHeight="1">
      <c r="A33" s="95">
        <v>18</v>
      </c>
      <c r="B33" s="97" t="s">
        <v>5</v>
      </c>
      <c r="C33" s="96">
        <v>17</v>
      </c>
      <c r="D33" s="96">
        <v>869</v>
      </c>
      <c r="E33" s="95" t="s">
        <v>51</v>
      </c>
      <c r="F33" s="99" t="s">
        <v>43</v>
      </c>
    </row>
    <row r="34" spans="1:6" ht="17.25" customHeight="1">
      <c r="A34" s="95">
        <v>19</v>
      </c>
      <c r="B34" s="95"/>
      <c r="C34" s="96">
        <v>18</v>
      </c>
      <c r="D34" s="96">
        <v>908</v>
      </c>
      <c r="E34" s="97" t="s">
        <v>44</v>
      </c>
      <c r="F34" s="98"/>
    </row>
    <row r="35" spans="1:6" ht="17.25" customHeight="1">
      <c r="A35" s="95">
        <v>20</v>
      </c>
      <c r="B35" s="97" t="s">
        <v>5</v>
      </c>
      <c r="C35" s="96">
        <v>19</v>
      </c>
      <c r="D35" s="96">
        <v>909</v>
      </c>
      <c r="E35" s="97" t="s">
        <v>56</v>
      </c>
      <c r="F35" s="98"/>
    </row>
    <row r="36" spans="1:6" ht="17.25" customHeight="1">
      <c r="A36" s="95">
        <v>21</v>
      </c>
      <c r="B36" s="95" t="s">
        <v>54</v>
      </c>
      <c r="C36" s="96">
        <v>20</v>
      </c>
      <c r="D36" s="96">
        <v>841</v>
      </c>
      <c r="E36" s="97" t="s">
        <v>59</v>
      </c>
      <c r="F36" s="98"/>
    </row>
    <row r="37" spans="1:6" ht="17.25" customHeight="1">
      <c r="B37" s="6"/>
      <c r="C37" s="6"/>
      <c r="D37" s="6"/>
      <c r="E37" s="6"/>
      <c r="F37" s="50"/>
    </row>
    <row r="38" spans="1:6" ht="17.25" customHeight="1">
      <c r="B38" s="7"/>
      <c r="C38" s="11" t="s">
        <v>12</v>
      </c>
      <c r="D38" s="7"/>
      <c r="E38" s="8"/>
    </row>
    <row r="39" spans="1:6" ht="17.25" customHeight="1">
      <c r="B39" s="9"/>
      <c r="C39" s="12" t="s">
        <v>55</v>
      </c>
      <c r="D39" s="9"/>
      <c r="E39" s="10"/>
    </row>
  </sheetData>
  <sortState ref="B19:F20">
    <sortCondition ref="F19:F20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view="pageBreakPreview" topLeftCell="A5" zoomScaleSheetLayoutView="100" workbookViewId="0">
      <selection activeCell="A5" sqref="A5"/>
    </sheetView>
  </sheetViews>
  <sheetFormatPr baseColWidth="10" defaultColWidth="11.42578125" defaultRowHeight="12.75"/>
  <cols>
    <col min="2" max="2" width="11.85546875" bestFit="1" customWidth="1"/>
    <col min="3" max="3" width="9.140625" customWidth="1"/>
    <col min="4" max="4" width="7.7109375" customWidth="1"/>
    <col min="5" max="5" width="37.28515625" bestFit="1" customWidth="1"/>
    <col min="6" max="6" width="11.140625" bestFit="1" customWidth="1"/>
    <col min="7" max="7" width="11.7109375" bestFit="1" customWidth="1"/>
    <col min="8" max="8" width="9.85546875" bestFit="1" customWidth="1"/>
    <col min="9" max="9" width="13.28515625" customWidth="1"/>
  </cols>
  <sheetData>
    <row r="1" spans="1:9">
      <c r="D1" s="17" t="s">
        <v>18</v>
      </c>
    </row>
    <row r="2" spans="1:9">
      <c r="D2" t="s">
        <v>39</v>
      </c>
    </row>
    <row r="3" spans="1:9">
      <c r="D3" s="5" t="s">
        <v>19</v>
      </c>
    </row>
    <row r="4" spans="1:9">
      <c r="D4" s="5" t="s">
        <v>40</v>
      </c>
    </row>
    <row r="5" spans="1:9">
      <c r="D5" s="5" t="s">
        <v>61</v>
      </c>
      <c r="F5" s="17"/>
      <c r="G5" s="17"/>
      <c r="H5" s="17"/>
    </row>
    <row r="6" spans="1:9">
      <c r="D6" s="5" t="s">
        <v>60</v>
      </c>
    </row>
    <row r="7" spans="1:9">
      <c r="D7" s="17" t="s">
        <v>24</v>
      </c>
      <c r="F7" s="5" t="s">
        <v>8</v>
      </c>
      <c r="G7" s="5"/>
      <c r="H7" s="5"/>
    </row>
    <row r="8" spans="1:9">
      <c r="D8" s="5" t="s">
        <v>20</v>
      </c>
      <c r="F8" s="3">
        <v>1</v>
      </c>
      <c r="G8" s="3"/>
      <c r="H8" s="3"/>
      <c r="I8" s="4"/>
    </row>
    <row r="9" spans="1:9">
      <c r="C9" s="5"/>
      <c r="D9" s="5" t="s">
        <v>7</v>
      </c>
    </row>
    <row r="10" spans="1:9">
      <c r="C10" s="2"/>
      <c r="D10" s="2"/>
      <c r="E10" s="2"/>
      <c r="F10" s="60"/>
      <c r="G10" s="86"/>
      <c r="H10" s="86"/>
      <c r="I10" s="2"/>
    </row>
    <row r="11" spans="1:9" ht="25.5">
      <c r="A11" s="123" t="s">
        <v>78</v>
      </c>
      <c r="B11" s="61" t="s">
        <v>2</v>
      </c>
      <c r="C11" s="62" t="s">
        <v>36</v>
      </c>
      <c r="D11" s="62" t="s">
        <v>3</v>
      </c>
      <c r="E11" s="63" t="s">
        <v>31</v>
      </c>
      <c r="F11" s="78" t="s">
        <v>11</v>
      </c>
      <c r="G11" s="87" t="s">
        <v>62</v>
      </c>
      <c r="H11" s="101" t="s">
        <v>63</v>
      </c>
      <c r="I11" s="64" t="s">
        <v>4</v>
      </c>
    </row>
    <row r="12" spans="1:9" ht="13.5" customHeight="1">
      <c r="A12" s="17"/>
      <c r="B12" s="2"/>
      <c r="C12" s="92"/>
      <c r="D12" s="92"/>
      <c r="E12" s="93"/>
      <c r="F12" s="94"/>
      <c r="G12" s="88"/>
      <c r="H12" s="102"/>
      <c r="I12" s="26"/>
    </row>
    <row r="13" spans="1:9" ht="13.5" customHeight="1">
      <c r="A13" s="123"/>
      <c r="B13" s="116" t="s">
        <v>33</v>
      </c>
      <c r="C13" s="96">
        <v>0</v>
      </c>
      <c r="D13" s="96">
        <v>811</v>
      </c>
      <c r="E13" s="97" t="s">
        <v>41</v>
      </c>
      <c r="F13" s="98">
        <v>8.8935185185185178E-4</v>
      </c>
      <c r="G13" s="98"/>
      <c r="H13" s="103">
        <f>F13+G13</f>
        <v>8.8935185185185178E-4</v>
      </c>
      <c r="I13" s="99"/>
    </row>
    <row r="14" spans="1:9" ht="13.5" customHeight="1">
      <c r="A14" s="123"/>
      <c r="B14" s="116"/>
      <c r="C14" s="96"/>
      <c r="D14" s="96"/>
      <c r="E14" s="97"/>
      <c r="F14" s="98"/>
      <c r="G14" s="98"/>
      <c r="H14" s="103"/>
      <c r="I14" s="100"/>
    </row>
    <row r="15" spans="1:9" ht="13.5" customHeight="1">
      <c r="A15" s="123"/>
      <c r="B15" s="116" t="s">
        <v>32</v>
      </c>
      <c r="C15" s="96">
        <v>1</v>
      </c>
      <c r="D15" s="96">
        <v>831</v>
      </c>
      <c r="E15" s="97" t="s">
        <v>42</v>
      </c>
      <c r="F15" s="98">
        <v>8.2523148148148158E-4</v>
      </c>
      <c r="G15" s="98"/>
      <c r="H15" s="103">
        <f t="shared" ref="H14:H36" si="0">F15+G15</f>
        <v>8.2523148148148158E-4</v>
      </c>
      <c r="I15" s="99"/>
    </row>
    <row r="16" spans="1:9" ht="13.5" customHeight="1">
      <c r="A16" s="123"/>
      <c r="B16" s="116"/>
      <c r="C16" s="96"/>
      <c r="D16" s="96"/>
      <c r="E16" s="97"/>
      <c r="F16" s="98"/>
      <c r="G16" s="98"/>
      <c r="H16" s="103"/>
      <c r="I16" s="99"/>
    </row>
    <row r="17" spans="1:9" ht="13.5" customHeight="1">
      <c r="A17" s="123"/>
      <c r="B17" s="116" t="s">
        <v>25</v>
      </c>
      <c r="C17" s="96">
        <v>2</v>
      </c>
      <c r="D17" s="96">
        <v>23</v>
      </c>
      <c r="E17" s="97" t="s">
        <v>49</v>
      </c>
      <c r="F17" s="98">
        <v>7.6805555555555568E-4</v>
      </c>
      <c r="G17" s="98"/>
      <c r="H17" s="103">
        <f t="shared" si="0"/>
        <v>7.6805555555555568E-4</v>
      </c>
      <c r="I17" s="99"/>
    </row>
    <row r="18" spans="1:9" ht="13.5" customHeight="1">
      <c r="A18" s="123"/>
      <c r="B18" s="116" t="s">
        <v>26</v>
      </c>
      <c r="C18" s="96">
        <v>3</v>
      </c>
      <c r="D18" s="96">
        <v>24</v>
      </c>
      <c r="E18" s="95" t="s">
        <v>47</v>
      </c>
      <c r="F18" s="98">
        <v>7.2905092592592596E-4</v>
      </c>
      <c r="G18" s="98">
        <v>1.1574074074074073E-4</v>
      </c>
      <c r="H18" s="103">
        <f t="shared" si="0"/>
        <v>8.4479166666666665E-4</v>
      </c>
      <c r="I18" s="100"/>
    </row>
    <row r="19" spans="1:9" ht="17.25" customHeight="1">
      <c r="A19" s="123"/>
      <c r="B19" s="116" t="s">
        <v>26</v>
      </c>
      <c r="C19" s="96">
        <v>4</v>
      </c>
      <c r="D19" s="96">
        <v>137</v>
      </c>
      <c r="E19" s="95" t="s">
        <v>29</v>
      </c>
      <c r="F19" s="98">
        <v>7.799768518518519E-4</v>
      </c>
      <c r="G19" s="98"/>
      <c r="H19" s="103">
        <f t="shared" si="0"/>
        <v>7.799768518518519E-4</v>
      </c>
      <c r="I19" s="99"/>
    </row>
    <row r="20" spans="1:9" ht="17.25" customHeight="1">
      <c r="A20" s="123"/>
      <c r="B20" s="117" t="s">
        <v>68</v>
      </c>
      <c r="C20" s="96">
        <v>5</v>
      </c>
      <c r="D20" s="96">
        <v>120</v>
      </c>
      <c r="E20" s="95" t="s">
        <v>28</v>
      </c>
      <c r="F20" s="99">
        <v>8.968750000000001E-4</v>
      </c>
      <c r="G20" s="99"/>
      <c r="H20" s="103">
        <f t="shared" si="0"/>
        <v>8.968750000000001E-4</v>
      </c>
      <c r="I20" s="99"/>
    </row>
    <row r="21" spans="1:9" ht="17.25" customHeight="1">
      <c r="A21" s="123"/>
      <c r="B21" s="117" t="s">
        <v>26</v>
      </c>
      <c r="C21" s="96">
        <v>6</v>
      </c>
      <c r="D21" s="106" t="s">
        <v>71</v>
      </c>
      <c r="E21" s="97" t="s">
        <v>53</v>
      </c>
      <c r="F21" s="98">
        <v>9.271990740740741E-4</v>
      </c>
      <c r="G21" s="98"/>
      <c r="H21" s="103">
        <f t="shared" si="0"/>
        <v>9.271990740740741E-4</v>
      </c>
      <c r="I21" s="99"/>
    </row>
    <row r="22" spans="1:9" ht="17.25" customHeight="1">
      <c r="A22" s="123"/>
      <c r="B22" s="116"/>
      <c r="C22" s="96"/>
      <c r="D22" s="96"/>
      <c r="E22" s="95"/>
      <c r="F22" s="99"/>
      <c r="G22" s="99"/>
      <c r="H22" s="103"/>
      <c r="I22" s="99"/>
    </row>
    <row r="23" spans="1:9" ht="17.25" customHeight="1">
      <c r="A23" s="123"/>
      <c r="B23" s="116" t="s">
        <v>27</v>
      </c>
      <c r="C23" s="96">
        <v>7</v>
      </c>
      <c r="D23" s="96">
        <v>109</v>
      </c>
      <c r="E23" s="97" t="s">
        <v>48</v>
      </c>
      <c r="F23" s="98">
        <v>8.5891203703703694E-4</v>
      </c>
      <c r="G23" s="98"/>
      <c r="H23" s="103">
        <f t="shared" si="0"/>
        <v>8.5891203703703694E-4</v>
      </c>
      <c r="I23" s="99"/>
    </row>
    <row r="24" spans="1:9" ht="17.25" customHeight="1">
      <c r="A24" s="123"/>
      <c r="B24" s="116" t="s">
        <v>27</v>
      </c>
      <c r="C24" s="96">
        <v>8</v>
      </c>
      <c r="D24" s="96">
        <v>122</v>
      </c>
      <c r="E24" s="97" t="s">
        <v>67</v>
      </c>
      <c r="F24" s="98">
        <v>8.5972222222222222E-4</v>
      </c>
      <c r="G24" s="99"/>
      <c r="H24" s="103" t="s">
        <v>64</v>
      </c>
      <c r="I24" s="99"/>
    </row>
    <row r="25" spans="1:9" ht="17.25" customHeight="1">
      <c r="A25" s="123"/>
      <c r="B25" s="116" t="s">
        <v>35</v>
      </c>
      <c r="C25" s="96">
        <v>9</v>
      </c>
      <c r="D25" s="96">
        <v>519</v>
      </c>
      <c r="E25" s="97" t="s">
        <v>50</v>
      </c>
      <c r="F25" s="98">
        <v>9.2534722222222226E-4</v>
      </c>
      <c r="G25" s="98"/>
      <c r="H25" s="103">
        <f t="shared" si="0"/>
        <v>9.2534722222222226E-4</v>
      </c>
      <c r="I25" s="99"/>
    </row>
    <row r="26" spans="1:9" ht="17.25" customHeight="1">
      <c r="A26" s="123"/>
      <c r="B26" s="116" t="s">
        <v>35</v>
      </c>
      <c r="C26" s="96">
        <v>10</v>
      </c>
      <c r="D26" s="96">
        <v>464</v>
      </c>
      <c r="E26" s="97" t="s">
        <v>46</v>
      </c>
      <c r="F26" s="98">
        <v>8.9247685185185176E-4</v>
      </c>
      <c r="G26" s="98">
        <v>1.1574074074074073E-4</v>
      </c>
      <c r="H26" s="103">
        <f t="shared" si="0"/>
        <v>1.0082175925925925E-3</v>
      </c>
      <c r="I26" s="99"/>
    </row>
    <row r="27" spans="1:9" ht="17.25" customHeight="1">
      <c r="A27" s="123"/>
      <c r="B27" s="116"/>
      <c r="C27" s="96">
        <v>11</v>
      </c>
      <c r="D27" s="96">
        <v>646</v>
      </c>
      <c r="E27" s="97" t="s">
        <v>58</v>
      </c>
      <c r="F27" s="98">
        <v>8.5740740740740732E-4</v>
      </c>
      <c r="G27" s="98"/>
      <c r="H27" s="103">
        <f t="shared" si="0"/>
        <v>8.5740740740740732E-4</v>
      </c>
      <c r="I27" s="99"/>
    </row>
    <row r="28" spans="1:9" ht="17.25" customHeight="1">
      <c r="A28" s="123"/>
      <c r="B28" s="117" t="s">
        <v>27</v>
      </c>
      <c r="C28" s="96">
        <v>12</v>
      </c>
      <c r="D28" s="96">
        <v>430</v>
      </c>
      <c r="E28" s="97" t="s">
        <v>45</v>
      </c>
      <c r="F28" s="98">
        <v>9.8831018518518517E-4</v>
      </c>
      <c r="G28" s="98"/>
      <c r="H28" s="103">
        <f t="shared" si="0"/>
        <v>9.8831018518518517E-4</v>
      </c>
      <c r="I28" s="99"/>
    </row>
    <row r="29" spans="1:9" ht="17.25" customHeight="1">
      <c r="A29" s="123"/>
      <c r="B29" s="117" t="s">
        <v>35</v>
      </c>
      <c r="C29" s="96">
        <v>13</v>
      </c>
      <c r="D29" s="96">
        <v>569</v>
      </c>
      <c r="E29" s="97" t="s">
        <v>57</v>
      </c>
      <c r="F29" s="98">
        <v>8.1689814814814819E-4</v>
      </c>
      <c r="G29" s="98">
        <v>1.1574074074074073E-4</v>
      </c>
      <c r="H29" s="103">
        <f t="shared" si="0"/>
        <v>9.3263888888888888E-4</v>
      </c>
      <c r="I29" s="99"/>
    </row>
    <row r="30" spans="1:9" ht="17.25" customHeight="1">
      <c r="A30" s="123"/>
      <c r="B30" s="117" t="s">
        <v>25</v>
      </c>
      <c r="C30" s="96">
        <v>14</v>
      </c>
      <c r="D30" s="96">
        <v>638</v>
      </c>
      <c r="E30" s="97" t="s">
        <v>34</v>
      </c>
      <c r="F30" s="98">
        <v>8.3750000000000003E-4</v>
      </c>
      <c r="G30" s="98"/>
      <c r="H30" s="103">
        <f t="shared" si="0"/>
        <v>8.3750000000000003E-4</v>
      </c>
      <c r="I30" s="99"/>
    </row>
    <row r="31" spans="1:9" ht="17.25" customHeight="1">
      <c r="A31" s="123"/>
      <c r="B31" s="116" t="s">
        <v>35</v>
      </c>
      <c r="C31" s="96">
        <v>15</v>
      </c>
      <c r="D31" s="96">
        <v>566</v>
      </c>
      <c r="E31" s="97" t="s">
        <v>52</v>
      </c>
      <c r="F31" s="98">
        <v>9.4965277777777767E-4</v>
      </c>
      <c r="G31" s="98"/>
      <c r="H31" s="103">
        <f t="shared" si="0"/>
        <v>9.4965277777777767E-4</v>
      </c>
      <c r="I31" s="99"/>
    </row>
    <row r="32" spans="1:9" ht="17.25" customHeight="1">
      <c r="A32" s="123"/>
      <c r="B32" s="116" t="s">
        <v>35</v>
      </c>
      <c r="C32" s="96">
        <v>16</v>
      </c>
      <c r="D32" s="96">
        <v>559</v>
      </c>
      <c r="E32" s="11" t="s">
        <v>69</v>
      </c>
      <c r="F32" s="99">
        <v>9.8472222222222212E-4</v>
      </c>
      <c r="G32" s="99"/>
      <c r="H32" s="103">
        <f t="shared" si="0"/>
        <v>9.8472222222222212E-4</v>
      </c>
      <c r="I32" s="99"/>
    </row>
    <row r="33" spans="1:9" ht="17.25" customHeight="1">
      <c r="A33" s="123"/>
      <c r="B33" s="117" t="s">
        <v>5</v>
      </c>
      <c r="C33" s="96">
        <v>17</v>
      </c>
      <c r="D33" s="96">
        <v>869</v>
      </c>
      <c r="E33" s="95" t="s">
        <v>51</v>
      </c>
      <c r="F33" s="99">
        <v>1.0075231481481482E-3</v>
      </c>
      <c r="G33" s="99"/>
      <c r="H33" s="103">
        <f t="shared" si="0"/>
        <v>1.0075231481481482E-3</v>
      </c>
      <c r="I33" s="99"/>
    </row>
    <row r="34" spans="1:9" ht="17.25" customHeight="1">
      <c r="A34" s="123"/>
      <c r="B34" s="116"/>
      <c r="C34" s="96">
        <v>18</v>
      </c>
      <c r="D34" s="96">
        <v>908</v>
      </c>
      <c r="E34" s="97" t="s">
        <v>44</v>
      </c>
      <c r="F34" s="98">
        <v>9.1307870370370371E-4</v>
      </c>
      <c r="G34" s="98"/>
      <c r="H34" s="103">
        <f t="shared" si="0"/>
        <v>9.1307870370370371E-4</v>
      </c>
      <c r="I34" s="99"/>
    </row>
    <row r="35" spans="1:9" ht="17.25" customHeight="1">
      <c r="A35" s="123"/>
      <c r="B35" s="11" t="s">
        <v>5</v>
      </c>
      <c r="C35" s="96">
        <v>19</v>
      </c>
      <c r="D35" s="96">
        <v>909</v>
      </c>
      <c r="E35" s="97" t="s">
        <v>56</v>
      </c>
      <c r="F35" s="98">
        <v>9.7673611111111116E-4</v>
      </c>
      <c r="G35" s="98"/>
      <c r="H35" s="103">
        <f t="shared" si="0"/>
        <v>9.7673611111111116E-4</v>
      </c>
      <c r="I35" s="99"/>
    </row>
    <row r="36" spans="1:9" ht="17.25" customHeight="1">
      <c r="A36" s="123"/>
      <c r="B36" s="95" t="s">
        <v>54</v>
      </c>
      <c r="C36" s="96">
        <v>20</v>
      </c>
      <c r="D36" s="96">
        <v>841</v>
      </c>
      <c r="E36" s="97" t="s">
        <v>59</v>
      </c>
      <c r="F36" s="99">
        <v>1.7319444444444442E-3</v>
      </c>
      <c r="G36" s="99"/>
      <c r="H36" s="103">
        <f t="shared" si="0"/>
        <v>1.7319444444444442E-3</v>
      </c>
      <c r="I36" s="99"/>
    </row>
    <row r="37" spans="1:9" ht="17.25" customHeight="1">
      <c r="A37" s="2"/>
      <c r="B37" s="2"/>
      <c r="C37" s="2"/>
      <c r="D37" s="2"/>
      <c r="E37" s="2"/>
      <c r="F37" s="56"/>
      <c r="G37" s="56"/>
      <c r="H37" s="56"/>
      <c r="I37" s="56"/>
    </row>
    <row r="38" spans="1:9" ht="17.25" customHeight="1">
      <c r="A38" s="2"/>
      <c r="B38" s="2"/>
      <c r="C38" s="2"/>
      <c r="D38" s="2"/>
      <c r="E38" s="2"/>
      <c r="F38" s="90"/>
      <c r="G38" s="90"/>
      <c r="H38" s="90"/>
      <c r="I38" s="118"/>
    </row>
    <row r="39" spans="1:9" ht="17.25" customHeight="1">
      <c r="A39" s="2"/>
      <c r="B39" s="2"/>
      <c r="C39" s="2"/>
      <c r="D39" s="2"/>
      <c r="E39" s="93" t="s">
        <v>38</v>
      </c>
      <c r="F39" s="90">
        <f>F8/MIN(F13:F36)/24</f>
        <v>57.151928877599623</v>
      </c>
      <c r="G39" s="90"/>
      <c r="H39" s="90"/>
      <c r="I39" s="119"/>
    </row>
    <row r="40" spans="1:9" ht="17.25" customHeight="1">
      <c r="A40" s="2"/>
      <c r="B40" s="2"/>
      <c r="C40" s="2"/>
      <c r="D40" s="2"/>
      <c r="E40" s="93"/>
      <c r="F40" s="90"/>
      <c r="G40" s="90"/>
      <c r="H40" s="90"/>
      <c r="I40" s="119"/>
    </row>
    <row r="41" spans="1:9" ht="17.25" customHeight="1">
      <c r="A41" s="2"/>
      <c r="B41" s="2"/>
      <c r="C41" s="93" t="s">
        <v>12</v>
      </c>
      <c r="D41" s="2"/>
      <c r="E41" s="119"/>
      <c r="F41" s="56"/>
      <c r="G41" s="56"/>
      <c r="H41" s="56"/>
      <c r="I41" s="56"/>
    </row>
    <row r="42" spans="1:9" ht="17.25" customHeight="1">
      <c r="A42" s="2"/>
      <c r="B42" s="2"/>
      <c r="C42" s="93" t="s">
        <v>55</v>
      </c>
      <c r="D42" s="2"/>
      <c r="E42" s="119"/>
      <c r="F42" s="56"/>
      <c r="G42" s="56"/>
      <c r="H42" s="56"/>
      <c r="I42" s="56"/>
    </row>
  </sheetData>
  <sortState ref="B45:G50">
    <sortCondition ref="F45"/>
  </sortState>
  <phoneticPr fontId="0" type="noConversion"/>
  <printOptions horizontalCentered="1" verticalCentered="1"/>
  <pageMargins left="0.74803149606299213" right="0.74803149606299213" top="0.98425196850393704" bottom="0.98425196850393704" header="0" footer="0"/>
  <pageSetup scale="73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view="pageBreakPreview" zoomScaleSheetLayoutView="100" workbookViewId="0">
      <selection activeCell="A11" sqref="A11:A33"/>
    </sheetView>
  </sheetViews>
  <sheetFormatPr baseColWidth="10" defaultColWidth="11.42578125" defaultRowHeight="12.75"/>
  <cols>
    <col min="2" max="2" width="9.28515625" bestFit="1" customWidth="1"/>
    <col min="3" max="3" width="8.140625" style="80" bestFit="1" customWidth="1"/>
    <col min="4" max="4" width="9.140625" customWidth="1"/>
    <col min="5" max="5" width="28.42578125" customWidth="1"/>
    <col min="6" max="6" width="11.42578125" customWidth="1"/>
    <col min="7" max="7" width="11.5703125" style="70" bestFit="1" customWidth="1"/>
    <col min="8" max="8" width="13.28515625" customWidth="1"/>
  </cols>
  <sheetData>
    <row r="1" spans="1:9">
      <c r="E1" s="17" t="s">
        <v>18</v>
      </c>
    </row>
    <row r="2" spans="1:9">
      <c r="E2" t="s">
        <v>39</v>
      </c>
    </row>
    <row r="3" spans="1:9">
      <c r="E3" s="5" t="s">
        <v>19</v>
      </c>
    </row>
    <row r="4" spans="1:9">
      <c r="E4" s="5" t="s">
        <v>40</v>
      </c>
    </row>
    <row r="5" spans="1:9">
      <c r="E5" s="5" t="s">
        <v>61</v>
      </c>
      <c r="G5" s="71"/>
    </row>
    <row r="6" spans="1:9">
      <c r="E6" s="5" t="s">
        <v>60</v>
      </c>
    </row>
    <row r="7" spans="1:9">
      <c r="E7" s="71" t="s">
        <v>21</v>
      </c>
      <c r="G7" s="59" t="s">
        <v>8</v>
      </c>
    </row>
    <row r="8" spans="1:9">
      <c r="E8" s="5" t="s">
        <v>20</v>
      </c>
      <c r="G8" s="3">
        <v>1</v>
      </c>
      <c r="H8" s="4"/>
    </row>
    <row r="9" spans="1:9">
      <c r="D9" s="5"/>
      <c r="E9" s="5" t="s">
        <v>7</v>
      </c>
    </row>
    <row r="10" spans="1:9">
      <c r="D10" s="2"/>
      <c r="E10" s="2"/>
      <c r="F10" s="2"/>
      <c r="G10" s="72"/>
      <c r="H10" s="2"/>
    </row>
    <row r="11" spans="1:9" ht="25.5">
      <c r="A11" s="122" t="s">
        <v>6</v>
      </c>
      <c r="B11" s="65" t="s">
        <v>2</v>
      </c>
      <c r="C11" s="66" t="s">
        <v>36</v>
      </c>
      <c r="D11" s="66" t="s">
        <v>3</v>
      </c>
      <c r="E11" s="67" t="s">
        <v>31</v>
      </c>
      <c r="F11" s="78" t="s">
        <v>11</v>
      </c>
      <c r="G11" s="87" t="s">
        <v>62</v>
      </c>
      <c r="H11" s="101" t="s">
        <v>63</v>
      </c>
      <c r="I11" s="68" t="s">
        <v>4</v>
      </c>
    </row>
    <row r="12" spans="1:9" ht="13.5" customHeight="1">
      <c r="A12" s="17"/>
      <c r="B12" s="2"/>
      <c r="C12" s="92"/>
      <c r="D12" s="92"/>
      <c r="E12" s="93"/>
      <c r="F12" s="120"/>
      <c r="G12" s="89"/>
      <c r="H12" s="104"/>
      <c r="I12" s="26"/>
    </row>
    <row r="13" spans="1:9" ht="13.5" customHeight="1">
      <c r="A13" s="123"/>
      <c r="B13" s="95" t="s">
        <v>25</v>
      </c>
      <c r="C13" s="96">
        <v>2</v>
      </c>
      <c r="D13" s="96">
        <v>23</v>
      </c>
      <c r="E13" s="97" t="s">
        <v>49</v>
      </c>
      <c r="F13" s="98">
        <v>7.6805555555555568E-4</v>
      </c>
      <c r="G13" s="98"/>
      <c r="H13" s="103">
        <f>F13+G13</f>
        <v>7.6805555555555568E-4</v>
      </c>
      <c r="I13" s="99"/>
    </row>
    <row r="14" spans="1:9" ht="13.5" customHeight="1">
      <c r="A14" s="123"/>
      <c r="B14" s="95" t="s">
        <v>26</v>
      </c>
      <c r="C14" s="96">
        <v>4</v>
      </c>
      <c r="D14" s="96">
        <v>137</v>
      </c>
      <c r="E14" s="95" t="s">
        <v>29</v>
      </c>
      <c r="F14" s="98">
        <v>7.799768518518519E-4</v>
      </c>
      <c r="G14" s="98"/>
      <c r="H14" s="103">
        <f>F14+G14</f>
        <v>7.799768518518519E-4</v>
      </c>
      <c r="I14" s="99"/>
    </row>
    <row r="15" spans="1:9" ht="13.5" customHeight="1">
      <c r="A15" s="123"/>
      <c r="B15" s="97" t="s">
        <v>70</v>
      </c>
      <c r="C15" s="96">
        <v>1</v>
      </c>
      <c r="D15" s="96">
        <v>831</v>
      </c>
      <c r="E15" s="97" t="s">
        <v>42</v>
      </c>
      <c r="F15" s="98">
        <v>8.2523148148148158E-4</v>
      </c>
      <c r="G15" s="98"/>
      <c r="H15" s="103">
        <f>F15+G15</f>
        <v>8.2523148148148158E-4</v>
      </c>
      <c r="I15" s="99"/>
    </row>
    <row r="16" spans="1:9" ht="17.25" customHeight="1">
      <c r="A16" s="123"/>
      <c r="B16" s="97" t="s">
        <v>25</v>
      </c>
      <c r="C16" s="96">
        <v>14</v>
      </c>
      <c r="D16" s="96">
        <v>638</v>
      </c>
      <c r="E16" s="97" t="s">
        <v>66</v>
      </c>
      <c r="F16" s="98">
        <v>8.3750000000000003E-4</v>
      </c>
      <c r="G16" s="98"/>
      <c r="H16" s="103">
        <f>F16+G16</f>
        <v>8.3750000000000003E-4</v>
      </c>
      <c r="I16" s="99"/>
    </row>
    <row r="17" spans="1:9" ht="17.25" customHeight="1">
      <c r="A17" s="123"/>
      <c r="B17" s="95" t="s">
        <v>26</v>
      </c>
      <c r="C17" s="96">
        <v>3</v>
      </c>
      <c r="D17" s="96">
        <v>24</v>
      </c>
      <c r="E17" s="95" t="s">
        <v>47</v>
      </c>
      <c r="F17" s="98">
        <v>7.2905092592592596E-4</v>
      </c>
      <c r="G17" s="98">
        <v>1.1574074074074073E-4</v>
      </c>
      <c r="H17" s="103">
        <f>F17+G17</f>
        <v>8.4479166666666665E-4</v>
      </c>
      <c r="I17" s="100"/>
    </row>
    <row r="18" spans="1:9" ht="17.25" customHeight="1">
      <c r="A18" s="123"/>
      <c r="B18" s="95"/>
      <c r="C18" s="96">
        <v>11</v>
      </c>
      <c r="D18" s="96">
        <v>646</v>
      </c>
      <c r="E18" s="97" t="s">
        <v>58</v>
      </c>
      <c r="F18" s="98">
        <v>8.5740740740740732E-4</v>
      </c>
      <c r="G18" s="98"/>
      <c r="H18" s="103">
        <f>F18+G18</f>
        <v>8.5740740740740732E-4</v>
      </c>
      <c r="I18" s="99"/>
    </row>
    <row r="19" spans="1:9" ht="17.25" customHeight="1">
      <c r="A19" s="123"/>
      <c r="B19" s="95" t="s">
        <v>27</v>
      </c>
      <c r="C19" s="96">
        <v>7</v>
      </c>
      <c r="D19" s="96">
        <v>109</v>
      </c>
      <c r="E19" s="97" t="s">
        <v>48</v>
      </c>
      <c r="F19" s="98">
        <v>8.5891203703703694E-4</v>
      </c>
      <c r="G19" s="98"/>
      <c r="H19" s="103">
        <f>F19+G19</f>
        <v>8.5891203703703694E-4</v>
      </c>
      <c r="I19" s="99"/>
    </row>
    <row r="20" spans="1:9" ht="17.25" customHeight="1">
      <c r="A20" s="123"/>
      <c r="B20" s="95" t="s">
        <v>33</v>
      </c>
      <c r="C20" s="96">
        <v>0</v>
      </c>
      <c r="D20" s="96">
        <v>811</v>
      </c>
      <c r="E20" s="97" t="s">
        <v>41</v>
      </c>
      <c r="F20" s="98">
        <v>8.8935185185185178E-4</v>
      </c>
      <c r="G20" s="98"/>
      <c r="H20" s="103">
        <f>F20+G20</f>
        <v>8.8935185185185178E-4</v>
      </c>
      <c r="I20" s="99"/>
    </row>
    <row r="21" spans="1:9" ht="17.25" customHeight="1">
      <c r="A21" s="123"/>
      <c r="B21" s="97" t="s">
        <v>68</v>
      </c>
      <c r="C21" s="96">
        <v>5</v>
      </c>
      <c r="D21" s="96">
        <v>120</v>
      </c>
      <c r="E21" s="95" t="s">
        <v>28</v>
      </c>
      <c r="F21" s="99">
        <v>8.968750000000001E-4</v>
      </c>
      <c r="G21" s="99"/>
      <c r="H21" s="103">
        <f>F21+G21</f>
        <v>8.968750000000001E-4</v>
      </c>
      <c r="I21" s="99"/>
    </row>
    <row r="22" spans="1:9" ht="17.25" customHeight="1">
      <c r="A22" s="123"/>
      <c r="B22" s="95"/>
      <c r="C22" s="96">
        <v>18</v>
      </c>
      <c r="D22" s="96">
        <v>908</v>
      </c>
      <c r="E22" s="97" t="s">
        <v>44</v>
      </c>
      <c r="F22" s="98">
        <v>9.1307870370370371E-4</v>
      </c>
      <c r="G22" s="98"/>
      <c r="H22" s="103">
        <f>F22+G22</f>
        <v>9.1307870370370371E-4</v>
      </c>
      <c r="I22" s="99"/>
    </row>
    <row r="23" spans="1:9" ht="17.25" customHeight="1">
      <c r="A23" s="123"/>
      <c r="B23" s="95" t="s">
        <v>35</v>
      </c>
      <c r="C23" s="96">
        <v>9</v>
      </c>
      <c r="D23" s="96">
        <v>519</v>
      </c>
      <c r="E23" s="97" t="s">
        <v>50</v>
      </c>
      <c r="F23" s="98">
        <v>9.2534722222222226E-4</v>
      </c>
      <c r="G23" s="98"/>
      <c r="H23" s="103">
        <f>F23+G23</f>
        <v>9.2534722222222226E-4</v>
      </c>
      <c r="I23" s="99"/>
    </row>
    <row r="24" spans="1:9" ht="17.25" customHeight="1">
      <c r="A24" s="123"/>
      <c r="B24" s="97" t="s">
        <v>26</v>
      </c>
      <c r="C24" s="96">
        <v>6</v>
      </c>
      <c r="D24" s="115" t="s">
        <v>71</v>
      </c>
      <c r="E24" s="97" t="s">
        <v>53</v>
      </c>
      <c r="F24" s="98">
        <v>9.271990740740741E-4</v>
      </c>
      <c r="G24" s="98"/>
      <c r="H24" s="103">
        <f>F24+G24</f>
        <v>9.271990740740741E-4</v>
      </c>
      <c r="I24" s="99"/>
    </row>
    <row r="25" spans="1:9" ht="17.25" customHeight="1">
      <c r="A25" s="123"/>
      <c r="B25" s="97" t="s">
        <v>35</v>
      </c>
      <c r="C25" s="96">
        <v>13</v>
      </c>
      <c r="D25" s="96">
        <v>569</v>
      </c>
      <c r="E25" s="97" t="s">
        <v>57</v>
      </c>
      <c r="F25" s="98">
        <v>8.1689814814814819E-4</v>
      </c>
      <c r="G25" s="98">
        <v>1.1574074074074073E-4</v>
      </c>
      <c r="H25" s="103">
        <f>F25+G25</f>
        <v>9.3263888888888888E-4</v>
      </c>
      <c r="I25" s="99"/>
    </row>
    <row r="26" spans="1:9" ht="17.25" customHeight="1">
      <c r="A26" s="123"/>
      <c r="B26" s="95" t="s">
        <v>35</v>
      </c>
      <c r="C26" s="96">
        <v>15</v>
      </c>
      <c r="D26" s="96">
        <v>566</v>
      </c>
      <c r="E26" s="97" t="s">
        <v>52</v>
      </c>
      <c r="F26" s="98">
        <v>9.4965277777777767E-4</v>
      </c>
      <c r="G26" s="98"/>
      <c r="H26" s="103">
        <f>F26+G26</f>
        <v>9.4965277777777767E-4</v>
      </c>
      <c r="I26" s="99"/>
    </row>
    <row r="27" spans="1:9" ht="17.25" customHeight="1">
      <c r="A27" s="123"/>
      <c r="B27" s="97" t="s">
        <v>5</v>
      </c>
      <c r="C27" s="96">
        <v>19</v>
      </c>
      <c r="D27" s="96">
        <v>909</v>
      </c>
      <c r="E27" s="97" t="s">
        <v>56</v>
      </c>
      <c r="F27" s="98">
        <v>9.7673611111111116E-4</v>
      </c>
      <c r="G27" s="98"/>
      <c r="H27" s="103">
        <f>F27+G27</f>
        <v>9.7673611111111116E-4</v>
      </c>
      <c r="I27" s="99"/>
    </row>
    <row r="28" spans="1:9" ht="17.25" customHeight="1">
      <c r="A28" s="123"/>
      <c r="B28" s="95" t="s">
        <v>35</v>
      </c>
      <c r="C28" s="96">
        <v>16</v>
      </c>
      <c r="D28" s="96">
        <v>559</v>
      </c>
      <c r="E28" s="97" t="s">
        <v>69</v>
      </c>
      <c r="F28" s="99">
        <v>9.8472222222222212E-4</v>
      </c>
      <c r="G28" s="99"/>
      <c r="H28" s="103">
        <f>F28+G28</f>
        <v>9.8472222222222212E-4</v>
      </c>
      <c r="I28" s="99"/>
    </row>
    <row r="29" spans="1:9" ht="17.25" customHeight="1">
      <c r="A29" s="123"/>
      <c r="B29" s="97" t="s">
        <v>35</v>
      </c>
      <c r="C29" s="96">
        <v>11</v>
      </c>
      <c r="D29" s="96">
        <v>430</v>
      </c>
      <c r="E29" s="97" t="s">
        <v>45</v>
      </c>
      <c r="F29" s="98">
        <v>9.8831018518518517E-4</v>
      </c>
      <c r="G29" s="98"/>
      <c r="H29" s="103">
        <f>F29+G29</f>
        <v>9.8831018518518517E-4</v>
      </c>
      <c r="I29" s="99"/>
    </row>
    <row r="30" spans="1:9" ht="17.25" customHeight="1">
      <c r="A30" s="123"/>
      <c r="B30" s="97" t="s">
        <v>5</v>
      </c>
      <c r="C30" s="96">
        <v>17</v>
      </c>
      <c r="D30" s="96">
        <v>869</v>
      </c>
      <c r="E30" s="95" t="s">
        <v>51</v>
      </c>
      <c r="F30" s="99">
        <v>1.0075231481481482E-3</v>
      </c>
      <c r="G30" s="99"/>
      <c r="H30" s="103">
        <f>F30+G30</f>
        <v>1.0075231481481482E-3</v>
      </c>
      <c r="I30" s="99"/>
    </row>
    <row r="31" spans="1:9" ht="17.25" customHeight="1">
      <c r="A31" s="123"/>
      <c r="B31" s="95" t="s">
        <v>35</v>
      </c>
      <c r="C31" s="96">
        <v>10</v>
      </c>
      <c r="D31" s="96">
        <v>464</v>
      </c>
      <c r="E31" s="97" t="s">
        <v>46</v>
      </c>
      <c r="F31" s="98">
        <v>8.9247685185185176E-4</v>
      </c>
      <c r="G31" s="98">
        <v>1.1574074074074073E-4</v>
      </c>
      <c r="H31" s="103">
        <f>F31+G31</f>
        <v>1.0082175925925925E-3</v>
      </c>
      <c r="I31" s="99"/>
    </row>
    <row r="32" spans="1:9" ht="17.25" customHeight="1">
      <c r="A32" s="123"/>
      <c r="B32" s="95" t="s">
        <v>54</v>
      </c>
      <c r="C32" s="96">
        <v>20</v>
      </c>
      <c r="D32" s="96">
        <v>841</v>
      </c>
      <c r="E32" s="97" t="s">
        <v>59</v>
      </c>
      <c r="F32" s="99">
        <v>1.7319444444444442E-3</v>
      </c>
      <c r="G32" s="99"/>
      <c r="H32" s="103">
        <f>F32+G32</f>
        <v>1.7319444444444442E-3</v>
      </c>
      <c r="I32" s="99"/>
    </row>
    <row r="33" spans="1:9" ht="17.25" customHeight="1">
      <c r="A33" s="123"/>
      <c r="B33" s="95" t="s">
        <v>27</v>
      </c>
      <c r="C33" s="96">
        <v>8</v>
      </c>
      <c r="D33" s="96">
        <v>122</v>
      </c>
      <c r="E33" s="97" t="s">
        <v>67</v>
      </c>
      <c r="F33" s="98">
        <v>8.5972222222222222E-4</v>
      </c>
      <c r="G33" s="98"/>
      <c r="H33" s="103" t="s">
        <v>64</v>
      </c>
      <c r="I33" s="99"/>
    </row>
    <row r="34" spans="1:9" ht="17.25" customHeight="1">
      <c r="A34" s="121"/>
      <c r="B34" s="6"/>
      <c r="C34" s="6"/>
      <c r="D34" s="6"/>
      <c r="E34" s="6"/>
      <c r="F34" s="69"/>
      <c r="G34" s="91"/>
      <c r="H34" s="91"/>
      <c r="I34" s="91"/>
    </row>
    <row r="35" spans="1:9" ht="17.25" customHeight="1">
      <c r="A35" s="95"/>
      <c r="B35" s="7"/>
      <c r="C35" s="7"/>
      <c r="D35" s="7"/>
      <c r="E35" s="7"/>
      <c r="F35" s="50"/>
      <c r="G35" s="90"/>
      <c r="H35" s="90"/>
      <c r="I35" s="14"/>
    </row>
    <row r="36" spans="1:9" ht="17.25" customHeight="1">
      <c r="A36" s="95"/>
      <c r="B36" s="7"/>
      <c r="C36" s="7"/>
      <c r="D36" s="7"/>
      <c r="E36" s="11" t="s">
        <v>38</v>
      </c>
      <c r="F36" s="79">
        <f>G8/MIN(F13:F33)/24</f>
        <v>57.151928877599623</v>
      </c>
      <c r="G36" s="79"/>
      <c r="H36" s="79"/>
      <c r="I36" s="8"/>
    </row>
    <row r="37" spans="1:9" ht="17.25" customHeight="1">
      <c r="B37" s="7"/>
      <c r="C37" s="7"/>
      <c r="D37" s="7"/>
      <c r="E37" s="11"/>
      <c r="F37" s="79"/>
      <c r="G37" s="79"/>
      <c r="H37" s="79"/>
      <c r="I37" s="8"/>
    </row>
    <row r="38" spans="1:9" ht="17.25" customHeight="1">
      <c r="B38" s="7"/>
      <c r="C38" s="11" t="s">
        <v>12</v>
      </c>
      <c r="D38" s="7"/>
      <c r="E38" s="8"/>
      <c r="F38" s="51"/>
      <c r="G38" s="48"/>
      <c r="H38" s="48"/>
      <c r="I38" s="48"/>
    </row>
    <row r="39" spans="1:9" ht="17.25" customHeight="1">
      <c r="B39" s="9"/>
      <c r="C39" s="12" t="s">
        <v>55</v>
      </c>
      <c r="D39" s="9"/>
      <c r="E39" s="10"/>
      <c r="F39" s="51"/>
      <c r="G39" s="48"/>
      <c r="H39" s="48"/>
      <c r="I39" s="48"/>
    </row>
  </sheetData>
  <sortState ref="B13:I36">
    <sortCondition ref="H36"/>
  </sortState>
  <phoneticPr fontId="0" type="noConversion"/>
  <pageMargins left="0.75" right="0.75" top="1" bottom="1" header="0" footer="0"/>
  <pageSetup scale="78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view="pageBreakPreview" topLeftCell="A9" zoomScale="90" zoomScaleSheetLayoutView="90" workbookViewId="0">
      <selection activeCell="A9" sqref="A9"/>
    </sheetView>
  </sheetViews>
  <sheetFormatPr baseColWidth="10" defaultColWidth="11.42578125" defaultRowHeight="12.75"/>
  <cols>
    <col min="1" max="1" width="11.85546875" bestFit="1" customWidth="1"/>
    <col min="2" max="2" width="9.140625" style="17" customWidth="1"/>
    <col min="3" max="3" width="9.85546875" customWidth="1"/>
    <col min="4" max="4" width="34.7109375" customWidth="1"/>
    <col min="5" max="5" width="15.7109375" customWidth="1"/>
    <col min="6" max="6" width="9.5703125" bestFit="1" customWidth="1"/>
    <col min="7" max="7" width="13.28515625" customWidth="1"/>
    <col min="9" max="9" width="12.28515625" bestFit="1" customWidth="1"/>
  </cols>
  <sheetData>
    <row r="1" spans="1:13">
      <c r="B1"/>
      <c r="D1" s="17" t="s">
        <v>18</v>
      </c>
      <c r="F1" s="70"/>
    </row>
    <row r="2" spans="1:13">
      <c r="B2"/>
      <c r="D2" t="s">
        <v>39</v>
      </c>
      <c r="F2" s="70"/>
    </row>
    <row r="3" spans="1:13">
      <c r="B3"/>
      <c r="D3" s="5" t="s">
        <v>19</v>
      </c>
      <c r="F3" s="70"/>
    </row>
    <row r="4" spans="1:13">
      <c r="B4"/>
      <c r="D4" s="5" t="s">
        <v>40</v>
      </c>
      <c r="F4" s="70"/>
    </row>
    <row r="5" spans="1:13">
      <c r="B5"/>
      <c r="D5" s="5" t="s">
        <v>61</v>
      </c>
      <c r="F5" s="71"/>
    </row>
    <row r="6" spans="1:13">
      <c r="B6"/>
      <c r="D6" s="5" t="s">
        <v>65</v>
      </c>
      <c r="F6" s="70"/>
    </row>
    <row r="7" spans="1:13">
      <c r="D7" s="71" t="s">
        <v>72</v>
      </c>
      <c r="E7" s="5" t="s">
        <v>8</v>
      </c>
    </row>
    <row r="8" spans="1:13">
      <c r="C8" s="5"/>
      <c r="D8" s="5" t="s">
        <v>30</v>
      </c>
      <c r="E8" s="3">
        <v>5</v>
      </c>
      <c r="G8" s="4"/>
    </row>
    <row r="9" spans="1:13">
      <c r="C9" s="5"/>
      <c r="K9" s="17"/>
    </row>
    <row r="10" spans="1:13" ht="15.75">
      <c r="C10" t="s">
        <v>1</v>
      </c>
      <c r="E10" s="18" t="s">
        <v>9</v>
      </c>
      <c r="F10" s="18"/>
      <c r="K10" s="17"/>
    </row>
    <row r="11" spans="1:13">
      <c r="A11" s="39"/>
      <c r="B11" s="36"/>
      <c r="C11" s="35"/>
      <c r="D11" s="35" t="s">
        <v>0</v>
      </c>
      <c r="E11" s="41" t="s">
        <v>14</v>
      </c>
      <c r="F11" s="42"/>
      <c r="G11" s="41" t="s">
        <v>15</v>
      </c>
      <c r="H11" s="42"/>
      <c r="I11" s="41" t="s">
        <v>16</v>
      </c>
      <c r="J11" s="42"/>
      <c r="K11" s="41" t="s">
        <v>17</v>
      </c>
      <c r="L11" s="42"/>
      <c r="M11" s="40" t="s">
        <v>4</v>
      </c>
    </row>
    <row r="12" spans="1:13">
      <c r="A12" s="38"/>
      <c r="B12" s="32"/>
      <c r="C12" s="2"/>
      <c r="D12" s="2"/>
      <c r="E12" s="30" t="s">
        <v>22</v>
      </c>
      <c r="F12" s="25"/>
      <c r="G12" s="30" t="s">
        <v>22</v>
      </c>
      <c r="H12" s="25" t="s">
        <v>23</v>
      </c>
      <c r="I12" s="30" t="s">
        <v>22</v>
      </c>
      <c r="J12" s="25" t="s">
        <v>23</v>
      </c>
      <c r="K12" s="30" t="s">
        <v>22</v>
      </c>
      <c r="L12" s="25" t="s">
        <v>23</v>
      </c>
      <c r="M12" s="37"/>
    </row>
    <row r="13" spans="1:13" ht="25.5">
      <c r="A13" s="1" t="s">
        <v>2</v>
      </c>
      <c r="B13" s="125" t="s">
        <v>81</v>
      </c>
      <c r="C13" s="1" t="s">
        <v>3</v>
      </c>
      <c r="D13" s="45" t="s">
        <v>10</v>
      </c>
      <c r="E13" s="52">
        <f>E8/E14/24</f>
        <v>47.117951939689021</v>
      </c>
      <c r="F13" s="53" t="s">
        <v>13</v>
      </c>
      <c r="G13" s="52">
        <f>E8/G14/24*2</f>
        <v>46.847550263517469</v>
      </c>
      <c r="H13" s="54">
        <f>E8/H14/24</f>
        <v>46.580234453846749</v>
      </c>
      <c r="I13" s="52">
        <f>E8/I14/24*3</f>
        <v>47.01825875715069</v>
      </c>
      <c r="J13" s="54">
        <f>E8/J14/24</f>
        <v>47.363435427849687</v>
      </c>
      <c r="K13" s="52">
        <f>E8/K14/24*4</f>
        <v>47.228909340172777</v>
      </c>
      <c r="L13" s="54">
        <f>E8/L14/24</f>
        <v>47.872340425531895</v>
      </c>
      <c r="M13" s="55"/>
    </row>
    <row r="14" spans="1:13" ht="28.5" customHeight="1">
      <c r="A14" s="11"/>
      <c r="B14" s="57"/>
      <c r="C14" s="16">
        <v>908</v>
      </c>
      <c r="D14" s="11" t="s">
        <v>44</v>
      </c>
      <c r="E14" s="46">
        <v>4.4215277777777777E-3</v>
      </c>
      <c r="F14" s="81"/>
      <c r="G14" s="46">
        <v>8.8940972222222216E-3</v>
      </c>
      <c r="H14" s="58">
        <f t="shared" ref="H14:H18" si="0">G14-E14</f>
        <v>4.4725694444444439E-3</v>
      </c>
      <c r="I14" s="46">
        <v>1.3292708333333333E-2</v>
      </c>
      <c r="J14" s="58">
        <f t="shared" ref="J14:J18" si="1">I14-G14</f>
        <v>4.3986111111111118E-3</v>
      </c>
      <c r="K14" s="33">
        <v>1.7644560185185187E-2</v>
      </c>
      <c r="L14" s="77">
        <f t="shared" ref="L14:L18" si="2">K14-I14</f>
        <v>4.3518518518518533E-3</v>
      </c>
      <c r="M14" s="31">
        <f>K14-K$14</f>
        <v>0</v>
      </c>
    </row>
    <row r="15" spans="1:13" ht="28.5" customHeight="1">
      <c r="A15" s="7" t="s">
        <v>35</v>
      </c>
      <c r="B15" s="16"/>
      <c r="C15" s="16">
        <v>566</v>
      </c>
      <c r="D15" s="11" t="s">
        <v>52</v>
      </c>
      <c r="E15" s="30">
        <v>4.7997685185185183E-3</v>
      </c>
      <c r="F15" s="82"/>
      <c r="G15" s="30">
        <v>9.1718749999999995E-3</v>
      </c>
      <c r="H15" s="47">
        <f t="shared" si="0"/>
        <v>4.3721064814814812E-3</v>
      </c>
      <c r="I15" s="30"/>
      <c r="J15" s="47"/>
      <c r="K15" s="29"/>
      <c r="L15" s="49"/>
      <c r="M15" s="31"/>
    </row>
    <row r="16" spans="1:13" ht="28.5" customHeight="1">
      <c r="A16" s="11" t="s">
        <v>5</v>
      </c>
      <c r="B16" s="16"/>
      <c r="C16" s="16">
        <v>909</v>
      </c>
      <c r="D16" s="11" t="s">
        <v>56</v>
      </c>
      <c r="E16" s="30">
        <v>4.5115740740740741E-3</v>
      </c>
      <c r="F16" s="82"/>
      <c r="G16" s="30">
        <v>9.9825231481481484E-3</v>
      </c>
      <c r="H16" s="47">
        <f t="shared" si="0"/>
        <v>5.4709490740740743E-3</v>
      </c>
      <c r="I16" s="30">
        <v>1.4395486111111112E-2</v>
      </c>
      <c r="J16" s="47">
        <f t="shared" si="1"/>
        <v>4.412962962962964E-3</v>
      </c>
      <c r="K16" s="29">
        <v>1.8935763888888887E-2</v>
      </c>
      <c r="L16" s="49">
        <f t="shared" si="2"/>
        <v>4.540277777777775E-3</v>
      </c>
      <c r="M16" s="31">
        <f>K16-K$14</f>
        <v>1.2912037037037007E-3</v>
      </c>
    </row>
    <row r="17" spans="1:13" ht="28.5" customHeight="1">
      <c r="A17" s="11" t="s">
        <v>5</v>
      </c>
      <c r="B17" s="16"/>
      <c r="C17" s="16">
        <v>869</v>
      </c>
      <c r="D17" s="7" t="s">
        <v>51</v>
      </c>
      <c r="E17" s="30">
        <v>4.6758101851851848E-3</v>
      </c>
      <c r="F17" s="82"/>
      <c r="G17" s="30">
        <v>9.1505787037037042E-3</v>
      </c>
      <c r="H17" s="47">
        <f t="shared" si="0"/>
        <v>4.4747685185185194E-3</v>
      </c>
      <c r="I17" s="30">
        <v>1.4395023148148148E-2</v>
      </c>
      <c r="J17" s="47">
        <f t="shared" si="1"/>
        <v>5.2444444444444439E-3</v>
      </c>
      <c r="K17" s="29">
        <v>2.1113078703703703E-2</v>
      </c>
      <c r="L17" s="49">
        <f t="shared" si="2"/>
        <v>6.7180555555555552E-3</v>
      </c>
      <c r="M17" s="31">
        <f>K17-K$14</f>
        <v>3.4685185185185166E-3</v>
      </c>
    </row>
    <row r="18" spans="1:13" ht="28.5" customHeight="1">
      <c r="A18" s="7" t="s">
        <v>54</v>
      </c>
      <c r="B18" s="16"/>
      <c r="C18" s="16">
        <v>841</v>
      </c>
      <c r="D18" s="11" t="s">
        <v>59</v>
      </c>
      <c r="E18" s="30">
        <v>4.221527777777778E-3</v>
      </c>
      <c r="F18" s="82"/>
      <c r="G18" s="30">
        <v>9.0533564814814817E-3</v>
      </c>
      <c r="H18" s="47">
        <f t="shared" si="0"/>
        <v>4.8318287037037036E-3</v>
      </c>
      <c r="I18" s="30">
        <v>1.3798263888888889E-2</v>
      </c>
      <c r="J18" s="47">
        <f t="shared" si="1"/>
        <v>4.7449074074074078E-3</v>
      </c>
      <c r="K18" s="29">
        <v>1.8061574074074074E-2</v>
      </c>
      <c r="L18" s="49">
        <f t="shared" si="2"/>
        <v>4.2633101851851842E-3</v>
      </c>
      <c r="M18" s="31">
        <f>K18-K$14</f>
        <v>4.1701388888888691E-4</v>
      </c>
    </row>
    <row r="19" spans="1:13" ht="28.5" customHeight="1">
      <c r="A19" s="11"/>
      <c r="B19" s="57"/>
      <c r="C19" s="7"/>
      <c r="D19" s="7"/>
      <c r="E19" s="30"/>
      <c r="F19" s="82"/>
      <c r="G19" s="30"/>
      <c r="H19" s="47"/>
      <c r="I19" s="30"/>
      <c r="J19" s="47"/>
      <c r="K19" s="29"/>
      <c r="L19" s="28"/>
      <c r="M19" s="31"/>
    </row>
    <row r="20" spans="1:13">
      <c r="A20" s="39"/>
      <c r="B20" s="36"/>
      <c r="C20" s="35"/>
      <c r="D20" s="35" t="s">
        <v>0</v>
      </c>
      <c r="E20" s="83" t="s">
        <v>14</v>
      </c>
      <c r="F20" s="83"/>
      <c r="G20" s="83" t="s">
        <v>15</v>
      </c>
      <c r="H20" s="83"/>
      <c r="I20" s="83" t="s">
        <v>16</v>
      </c>
      <c r="J20" s="83"/>
      <c r="K20" s="36" t="s">
        <v>17</v>
      </c>
      <c r="L20" s="83"/>
      <c r="M20" s="75" t="s">
        <v>4</v>
      </c>
    </row>
    <row r="21" spans="1:13">
      <c r="A21" s="44" t="s">
        <v>2</v>
      </c>
      <c r="B21" s="24" t="s">
        <v>6</v>
      </c>
      <c r="C21" s="1" t="s">
        <v>3</v>
      </c>
      <c r="D21" s="45" t="s">
        <v>10</v>
      </c>
      <c r="E21" s="45" t="s">
        <v>22</v>
      </c>
      <c r="F21" s="45"/>
      <c r="G21" s="45" t="s">
        <v>22</v>
      </c>
      <c r="H21" s="45" t="s">
        <v>23</v>
      </c>
      <c r="I21" s="45" t="s">
        <v>22</v>
      </c>
      <c r="J21" s="45" t="s">
        <v>23</v>
      </c>
      <c r="K21" s="24" t="s">
        <v>22</v>
      </c>
      <c r="L21" s="45" t="s">
        <v>23</v>
      </c>
      <c r="M21" s="76"/>
    </row>
    <row r="22" spans="1:13" ht="28.5" customHeight="1">
      <c r="A22" s="11" t="s">
        <v>25</v>
      </c>
      <c r="B22" s="16"/>
      <c r="C22" s="16">
        <v>638</v>
      </c>
      <c r="D22" s="11" t="s">
        <v>66</v>
      </c>
      <c r="E22" s="46">
        <v>3.7759259259259256E-3</v>
      </c>
      <c r="F22" s="81"/>
      <c r="G22" s="46">
        <v>1.1085300925925926E-2</v>
      </c>
      <c r="H22" s="58">
        <f>G22-E22</f>
        <v>7.3093749999999999E-3</v>
      </c>
      <c r="I22" s="46">
        <v>1.4860185185185185E-2</v>
      </c>
      <c r="J22" s="58">
        <f>I22-G22</f>
        <v>3.7748842592592591E-3</v>
      </c>
      <c r="K22" s="33">
        <v>1.8708912037037038E-2</v>
      </c>
      <c r="L22" s="77">
        <f>K22-I22</f>
        <v>3.8487268518518532E-3</v>
      </c>
      <c r="M22" s="31">
        <f>K22-K$24</f>
        <v>3.4283564814814819E-3</v>
      </c>
    </row>
    <row r="23" spans="1:13" ht="28.5" customHeight="1">
      <c r="A23" s="7"/>
      <c r="B23" s="16"/>
      <c r="C23" s="16">
        <v>646</v>
      </c>
      <c r="D23" s="11" t="s">
        <v>58</v>
      </c>
      <c r="E23" s="30">
        <v>3.8920138888888889E-3</v>
      </c>
      <c r="F23" s="82"/>
      <c r="G23" s="30">
        <v>7.7603009259259266E-3</v>
      </c>
      <c r="H23" s="47">
        <f>G23-E23</f>
        <v>3.8682870370370377E-3</v>
      </c>
      <c r="I23" s="30">
        <v>1.1737731481481483E-2</v>
      </c>
      <c r="J23" s="47">
        <f>I23-G23</f>
        <v>3.9774305555555561E-3</v>
      </c>
      <c r="K23" s="29">
        <v>1.5708796296296294E-2</v>
      </c>
      <c r="L23" s="49">
        <f>K23-I23</f>
        <v>3.971064814814811E-3</v>
      </c>
      <c r="M23" s="31">
        <f>K23-K$24</f>
        <v>4.2824074074073772E-4</v>
      </c>
    </row>
    <row r="24" spans="1:13" ht="28.5" customHeight="1">
      <c r="A24" s="7" t="s">
        <v>35</v>
      </c>
      <c r="B24" s="16"/>
      <c r="C24" s="16">
        <v>519</v>
      </c>
      <c r="D24" s="11" t="s">
        <v>50</v>
      </c>
      <c r="E24" s="30">
        <v>3.9325231481481477E-3</v>
      </c>
      <c r="F24" s="82"/>
      <c r="G24" s="30">
        <v>7.7917824074074079E-3</v>
      </c>
      <c r="H24" s="47">
        <f>G24-E24</f>
        <v>3.8592592592592602E-3</v>
      </c>
      <c r="I24" s="30">
        <v>1.1559027777777777E-2</v>
      </c>
      <c r="J24" s="47">
        <f>I24-G24</f>
        <v>3.7672453703703696E-3</v>
      </c>
      <c r="K24" s="29">
        <v>1.5280555555555556E-2</v>
      </c>
      <c r="L24" s="49">
        <f>K24-I24</f>
        <v>3.7215277777777785E-3</v>
      </c>
      <c r="M24" s="31">
        <f>K24-K$24</f>
        <v>0</v>
      </c>
    </row>
    <row r="25" spans="1:13" ht="28.5" customHeight="1">
      <c r="A25" s="7"/>
      <c r="B25" s="57"/>
      <c r="C25" s="7"/>
      <c r="D25" s="11"/>
      <c r="E25" s="30"/>
      <c r="F25" s="82"/>
      <c r="G25" s="30"/>
      <c r="H25" s="47"/>
      <c r="I25" s="30"/>
      <c r="J25" s="47"/>
      <c r="K25" s="29"/>
      <c r="L25" s="28"/>
      <c r="M25" s="34"/>
    </row>
    <row r="26" spans="1:13">
      <c r="A26" s="39"/>
      <c r="B26" s="36"/>
      <c r="C26" s="35"/>
      <c r="D26" s="35" t="s">
        <v>0</v>
      </c>
      <c r="E26" s="83" t="s">
        <v>14</v>
      </c>
      <c r="F26" s="83"/>
      <c r="G26" s="83" t="s">
        <v>15</v>
      </c>
      <c r="H26" s="83"/>
      <c r="I26" s="83" t="s">
        <v>16</v>
      </c>
      <c r="J26" s="83"/>
      <c r="K26" s="36" t="s">
        <v>17</v>
      </c>
      <c r="L26" s="83"/>
      <c r="M26" s="75" t="s">
        <v>4</v>
      </c>
    </row>
    <row r="27" spans="1:13">
      <c r="A27" s="44" t="s">
        <v>2</v>
      </c>
      <c r="B27" s="24" t="s">
        <v>6</v>
      </c>
      <c r="C27" s="1" t="s">
        <v>3</v>
      </c>
      <c r="D27" s="45" t="s">
        <v>10</v>
      </c>
      <c r="E27" s="45" t="s">
        <v>22</v>
      </c>
      <c r="F27" s="45"/>
      <c r="G27" s="45" t="s">
        <v>22</v>
      </c>
      <c r="H27" s="45" t="s">
        <v>23</v>
      </c>
      <c r="I27" s="45" t="s">
        <v>22</v>
      </c>
      <c r="J27" s="45" t="s">
        <v>23</v>
      </c>
      <c r="K27" s="24" t="s">
        <v>22</v>
      </c>
      <c r="L27" s="45" t="s">
        <v>23</v>
      </c>
      <c r="M27" s="76"/>
    </row>
    <row r="28" spans="1:13" ht="28.5" customHeight="1">
      <c r="A28" s="11" t="s">
        <v>35</v>
      </c>
      <c r="B28" s="16"/>
      <c r="C28" s="16">
        <v>569</v>
      </c>
      <c r="D28" s="11" t="s">
        <v>57</v>
      </c>
      <c r="E28" s="46">
        <v>4.0229166666666668E-3</v>
      </c>
      <c r="F28" s="81"/>
      <c r="G28" s="46">
        <v>7.804398148148148E-3</v>
      </c>
      <c r="H28" s="58">
        <f>G28-E28</f>
        <v>3.7814814814814812E-3</v>
      </c>
      <c r="I28" s="46">
        <v>1.155335648148148E-2</v>
      </c>
      <c r="J28" s="58">
        <f>I28-G28</f>
        <v>3.7489583333333324E-3</v>
      </c>
      <c r="K28" s="33">
        <v>1.5349189814814814E-2</v>
      </c>
      <c r="L28" s="77">
        <f>K28-I28</f>
        <v>3.7958333333333334E-3</v>
      </c>
      <c r="M28" s="73">
        <f>K28-K$28</f>
        <v>0</v>
      </c>
    </row>
    <row r="29" spans="1:13" ht="28.5" customHeight="1">
      <c r="A29" s="7" t="s">
        <v>35</v>
      </c>
      <c r="B29" s="16"/>
      <c r="C29" s="16">
        <v>559</v>
      </c>
      <c r="D29" s="11" t="s">
        <v>69</v>
      </c>
      <c r="E29" s="46">
        <v>4.4637731481481481E-3</v>
      </c>
      <c r="F29" s="81"/>
      <c r="G29" s="46">
        <v>9.055092592592592E-3</v>
      </c>
      <c r="H29" s="58">
        <f>G29-E29</f>
        <v>4.5913194444444439E-3</v>
      </c>
      <c r="I29" s="46"/>
      <c r="J29" s="58"/>
      <c r="K29" s="33"/>
      <c r="L29" s="77"/>
      <c r="M29" s="43"/>
    </row>
    <row r="30" spans="1:13" ht="28.5" customHeight="1">
      <c r="A30" s="7" t="s">
        <v>35</v>
      </c>
      <c r="B30" s="16"/>
      <c r="C30" s="16">
        <v>464</v>
      </c>
      <c r="D30" s="11" t="s">
        <v>46</v>
      </c>
      <c r="E30" s="46">
        <v>4.1675925925925925E-3</v>
      </c>
      <c r="F30" s="81"/>
      <c r="G30" s="46">
        <v>8.2181712962962963E-3</v>
      </c>
      <c r="H30" s="58">
        <f>G30-E30</f>
        <v>4.0505787037037038E-3</v>
      </c>
      <c r="I30" s="46">
        <v>1.2291898148148149E-2</v>
      </c>
      <c r="J30" s="58">
        <f>I30-G30</f>
        <v>4.0737268518518527E-3</v>
      </c>
      <c r="K30" s="33">
        <v>1.6339583333333334E-2</v>
      </c>
      <c r="L30" s="77">
        <f>K30-I30</f>
        <v>4.0476851851851854E-3</v>
      </c>
      <c r="M30" s="43">
        <f>K30-K$28</f>
        <v>9.9039351851852066E-4</v>
      </c>
    </row>
    <row r="31" spans="1:13" ht="28.5" customHeight="1">
      <c r="A31" s="11"/>
      <c r="B31" s="57"/>
      <c r="C31" s="7"/>
      <c r="D31" s="11"/>
      <c r="E31" s="30"/>
      <c r="F31" s="82"/>
      <c r="G31" s="30"/>
      <c r="H31" s="47"/>
      <c r="I31" s="30"/>
      <c r="J31" s="47"/>
      <c r="K31" s="29"/>
      <c r="L31" s="49"/>
      <c r="M31" s="31"/>
    </row>
    <row r="32" spans="1:13">
      <c r="A32" s="39"/>
      <c r="B32" s="36"/>
      <c r="C32" s="35"/>
      <c r="D32" s="35" t="s">
        <v>0</v>
      </c>
      <c r="E32" s="83" t="s">
        <v>14</v>
      </c>
      <c r="F32" s="83"/>
      <c r="G32" s="83" t="s">
        <v>15</v>
      </c>
      <c r="H32" s="83"/>
      <c r="I32" s="83" t="s">
        <v>16</v>
      </c>
      <c r="J32" s="83"/>
      <c r="K32" s="36" t="s">
        <v>17</v>
      </c>
      <c r="L32" s="83"/>
      <c r="M32" s="75" t="s">
        <v>4</v>
      </c>
    </row>
    <row r="33" spans="1:13">
      <c r="A33" s="44" t="s">
        <v>2</v>
      </c>
      <c r="B33" s="24" t="s">
        <v>6</v>
      </c>
      <c r="C33" s="1" t="s">
        <v>3</v>
      </c>
      <c r="D33" s="45" t="s">
        <v>10</v>
      </c>
      <c r="E33" s="45" t="s">
        <v>22</v>
      </c>
      <c r="F33" s="45"/>
      <c r="G33" s="45" t="s">
        <v>22</v>
      </c>
      <c r="H33" s="45" t="s">
        <v>23</v>
      </c>
      <c r="I33" s="45" t="s">
        <v>22</v>
      </c>
      <c r="J33" s="45" t="s">
        <v>23</v>
      </c>
      <c r="K33" s="24" t="s">
        <v>22</v>
      </c>
      <c r="L33" s="45" t="s">
        <v>23</v>
      </c>
      <c r="M33" s="76"/>
    </row>
    <row r="34" spans="1:13" ht="28.5" customHeight="1">
      <c r="A34" s="7" t="s">
        <v>27</v>
      </c>
      <c r="B34" s="16"/>
      <c r="C34" s="16">
        <v>109</v>
      </c>
      <c r="D34" s="11" t="s">
        <v>48</v>
      </c>
      <c r="E34" s="46">
        <v>3.9429398148148149E-3</v>
      </c>
      <c r="F34" s="81"/>
      <c r="G34" s="46">
        <v>7.7783564814814824E-3</v>
      </c>
      <c r="H34" s="58">
        <f t="shared" ref="H34:H38" si="3">G34-E34</f>
        <v>3.8354166666666675E-3</v>
      </c>
      <c r="I34" s="46">
        <v>1.1442592592592593E-2</v>
      </c>
      <c r="J34" s="58">
        <f t="shared" ref="J34:J38" si="4">I34-G34</f>
        <v>3.6642361111111103E-3</v>
      </c>
      <c r="K34" s="33">
        <v>1.5194097222222223E-2</v>
      </c>
      <c r="L34" s="77">
        <f t="shared" ref="L34:L37" si="5">K34-I34</f>
        <v>3.7515046296296307E-3</v>
      </c>
      <c r="M34" s="34">
        <f>K34-K$34</f>
        <v>0</v>
      </c>
    </row>
    <row r="35" spans="1:13" ht="28.5" customHeight="1">
      <c r="A35" s="11" t="s">
        <v>68</v>
      </c>
      <c r="B35" s="16"/>
      <c r="C35" s="16">
        <v>120</v>
      </c>
      <c r="D35" s="7" t="s">
        <v>28</v>
      </c>
      <c r="E35" s="30">
        <v>4.1589120370370365E-3</v>
      </c>
      <c r="F35" s="82"/>
      <c r="G35" s="84">
        <v>7.9892361111111119E-3</v>
      </c>
      <c r="H35" s="85">
        <f t="shared" si="3"/>
        <v>3.8303240740740754E-3</v>
      </c>
      <c r="I35" s="84">
        <v>1.1738541666666666E-2</v>
      </c>
      <c r="J35" s="85">
        <f t="shared" si="4"/>
        <v>3.7493055555555543E-3</v>
      </c>
      <c r="K35" s="29">
        <v>1.5369791666666667E-2</v>
      </c>
      <c r="L35" s="49">
        <f t="shared" si="5"/>
        <v>3.6312500000000008E-3</v>
      </c>
      <c r="M35" s="31">
        <f t="shared" ref="M35:M37" si="6">K35-K$34</f>
        <v>1.756944444444436E-4</v>
      </c>
    </row>
    <row r="36" spans="1:13" ht="28.5" customHeight="1">
      <c r="A36" s="11" t="s">
        <v>26</v>
      </c>
      <c r="B36" s="16"/>
      <c r="C36" s="106" t="s">
        <v>71</v>
      </c>
      <c r="D36" s="11" t="s">
        <v>53</v>
      </c>
      <c r="E36" s="30">
        <v>4.2907407407407408E-3</v>
      </c>
      <c r="F36" s="82"/>
      <c r="G36" s="30">
        <v>8.5603009259259261E-3</v>
      </c>
      <c r="H36" s="47">
        <f t="shared" si="3"/>
        <v>4.2695601851851853E-3</v>
      </c>
      <c r="I36" s="30">
        <v>1.2700925925925926E-2</v>
      </c>
      <c r="J36" s="47">
        <f t="shared" si="4"/>
        <v>4.1406250000000002E-3</v>
      </c>
      <c r="K36" s="29">
        <v>1.6851736111111112E-2</v>
      </c>
      <c r="L36" s="49">
        <f t="shared" si="5"/>
        <v>4.1508101851851862E-3</v>
      </c>
      <c r="M36" s="31">
        <f t="shared" si="6"/>
        <v>1.6576388888888891E-3</v>
      </c>
    </row>
    <row r="37" spans="1:13" ht="28.5" customHeight="1">
      <c r="A37" s="11" t="s">
        <v>35</v>
      </c>
      <c r="B37" s="16"/>
      <c r="C37" s="16">
        <v>430</v>
      </c>
      <c r="D37" s="11" t="s">
        <v>45</v>
      </c>
      <c r="E37" s="30"/>
      <c r="F37" s="82"/>
      <c r="G37" s="30"/>
      <c r="H37" s="47"/>
      <c r="I37" s="30"/>
      <c r="J37" s="47"/>
      <c r="K37" s="29"/>
      <c r="L37" s="49"/>
      <c r="M37" s="31"/>
    </row>
    <row r="38" spans="1:13" ht="28.5" customHeight="1">
      <c r="A38" s="7" t="s">
        <v>27</v>
      </c>
      <c r="B38" s="16"/>
      <c r="C38" s="16">
        <v>122</v>
      </c>
      <c r="D38" s="97" t="s">
        <v>67</v>
      </c>
      <c r="E38" s="30">
        <v>4.2334490740740744E-3</v>
      </c>
      <c r="F38" s="82"/>
      <c r="G38" s="30">
        <v>8.3403935185185196E-3</v>
      </c>
      <c r="H38" s="47">
        <f t="shared" si="3"/>
        <v>4.1069444444444452E-3</v>
      </c>
      <c r="I38" s="30">
        <v>1.2707407407407405E-2</v>
      </c>
      <c r="J38" s="47">
        <f t="shared" si="4"/>
        <v>4.3670138888888856E-3</v>
      </c>
      <c r="K38" s="29"/>
      <c r="L38" s="49"/>
      <c r="M38" s="31"/>
    </row>
    <row r="39" spans="1:13" ht="28.5" customHeight="1">
      <c r="A39" s="7"/>
      <c r="B39" s="57"/>
      <c r="C39" s="7"/>
      <c r="D39" s="11"/>
      <c r="E39" s="30"/>
      <c r="F39" s="82"/>
      <c r="G39" s="30"/>
      <c r="H39" s="47"/>
      <c r="I39" s="30"/>
      <c r="J39" s="47"/>
      <c r="K39" s="29"/>
      <c r="L39" s="28"/>
      <c r="M39" s="34"/>
    </row>
    <row r="40" spans="1:13">
      <c r="A40" s="39"/>
      <c r="B40" s="36"/>
      <c r="C40" s="35"/>
      <c r="D40" s="35" t="s">
        <v>0</v>
      </c>
      <c r="E40" s="83" t="s">
        <v>14</v>
      </c>
      <c r="F40" s="83"/>
      <c r="G40" s="83" t="s">
        <v>15</v>
      </c>
      <c r="H40" s="83"/>
      <c r="I40" s="83" t="s">
        <v>16</v>
      </c>
      <c r="J40" s="83"/>
      <c r="K40" s="36" t="s">
        <v>17</v>
      </c>
      <c r="L40" s="83"/>
      <c r="M40" s="75" t="s">
        <v>4</v>
      </c>
    </row>
    <row r="41" spans="1:13">
      <c r="A41" s="44" t="s">
        <v>2</v>
      </c>
      <c r="B41" s="24" t="s">
        <v>6</v>
      </c>
      <c r="C41" s="1" t="s">
        <v>3</v>
      </c>
      <c r="D41" s="45" t="s">
        <v>10</v>
      </c>
      <c r="E41" s="45" t="s">
        <v>22</v>
      </c>
      <c r="F41" s="45"/>
      <c r="G41" s="45" t="s">
        <v>22</v>
      </c>
      <c r="H41" s="45" t="s">
        <v>23</v>
      </c>
      <c r="I41" s="45" t="s">
        <v>22</v>
      </c>
      <c r="J41" s="45" t="s">
        <v>23</v>
      </c>
      <c r="K41" s="24" t="s">
        <v>22</v>
      </c>
      <c r="L41" s="45" t="s">
        <v>23</v>
      </c>
      <c r="M41" s="76"/>
    </row>
    <row r="42" spans="1:13" ht="28.5" customHeight="1">
      <c r="A42" s="6" t="s">
        <v>25</v>
      </c>
      <c r="B42" s="21"/>
      <c r="C42" s="21">
        <v>23</v>
      </c>
      <c r="D42" s="15" t="s">
        <v>49</v>
      </c>
      <c r="E42" s="30">
        <v>3.2510416666666664E-3</v>
      </c>
      <c r="F42" s="82"/>
      <c r="G42" s="30">
        <v>6.4288194444444445E-3</v>
      </c>
      <c r="H42" s="47">
        <f>G42-E42</f>
        <v>3.1777777777777781E-3</v>
      </c>
      <c r="I42" s="30">
        <v>9.586458333333334E-3</v>
      </c>
      <c r="J42" s="47">
        <f>I42-G42</f>
        <v>3.1576388888888895E-3</v>
      </c>
      <c r="K42" s="29">
        <v>1.2745023148148148E-2</v>
      </c>
      <c r="L42" s="49">
        <f>K42-I42</f>
        <v>3.1585648148148137E-3</v>
      </c>
      <c r="M42" s="74">
        <f>K42-K$42</f>
        <v>0</v>
      </c>
    </row>
    <row r="43" spans="1:13" ht="28.5" customHeight="1">
      <c r="A43" s="7" t="s">
        <v>26</v>
      </c>
      <c r="B43" s="16"/>
      <c r="C43" s="16">
        <v>137</v>
      </c>
      <c r="D43" s="7" t="s">
        <v>29</v>
      </c>
      <c r="E43" s="46">
        <v>3.3653935185185189E-3</v>
      </c>
      <c r="F43" s="81"/>
      <c r="G43" s="46">
        <v>6.6802083333333331E-3</v>
      </c>
      <c r="H43" s="58">
        <f>G43-E43</f>
        <v>3.3148148148148143E-3</v>
      </c>
      <c r="I43" s="46">
        <v>1.0647222222222223E-2</v>
      </c>
      <c r="J43" s="58">
        <f>I43-G43</f>
        <v>3.9670138888888897E-3</v>
      </c>
      <c r="K43" s="33">
        <v>1.3177662037037038E-2</v>
      </c>
      <c r="L43" s="77">
        <f>K43-I43</f>
        <v>2.5304398148148152E-3</v>
      </c>
      <c r="M43" s="34">
        <f>K43-K$42</f>
        <v>4.3263888888889039E-4</v>
      </c>
    </row>
    <row r="44" spans="1:13" ht="28.5" customHeight="1">
      <c r="A44" s="7" t="s">
        <v>26</v>
      </c>
      <c r="B44" s="16"/>
      <c r="C44" s="16">
        <v>24</v>
      </c>
      <c r="D44" s="7" t="s">
        <v>47</v>
      </c>
      <c r="E44" s="46">
        <v>3.28287037037037E-3</v>
      </c>
      <c r="F44" s="81"/>
      <c r="G44" s="46">
        <v>6.4697916666666662E-3</v>
      </c>
      <c r="H44" s="58">
        <f>G44-E44</f>
        <v>3.1869212962962962E-3</v>
      </c>
      <c r="I44" s="46">
        <v>9.6026620370370363E-3</v>
      </c>
      <c r="J44" s="58">
        <f>I44-G44</f>
        <v>3.1328703703703701E-3</v>
      </c>
      <c r="K44" s="33">
        <v>1.2787384259259259E-2</v>
      </c>
      <c r="L44" s="77">
        <f>K44-I44</f>
        <v>3.1847222222222225E-3</v>
      </c>
      <c r="M44" s="34">
        <f>K44-K$42</f>
        <v>4.2361111111111072E-5</v>
      </c>
    </row>
    <row r="45" spans="1:13" ht="28.5" customHeight="1">
      <c r="A45" s="7" t="s">
        <v>33</v>
      </c>
      <c r="B45" s="16"/>
      <c r="C45" s="16">
        <v>811</v>
      </c>
      <c r="D45" s="11" t="s">
        <v>41</v>
      </c>
      <c r="E45" s="30">
        <v>3.6622685185185183E-3</v>
      </c>
      <c r="F45" s="82"/>
      <c r="G45" s="30">
        <v>7.3106481481481486E-3</v>
      </c>
      <c r="H45" s="47">
        <f>G45-E45</f>
        <v>3.6483796296296303E-3</v>
      </c>
      <c r="I45" s="30">
        <v>1.129976851851852E-2</v>
      </c>
      <c r="J45" s="47">
        <f>I45-G45</f>
        <v>3.9891203703703712E-3</v>
      </c>
      <c r="K45" s="29"/>
      <c r="L45" s="49"/>
      <c r="M45" s="31">
        <f>K45-K$45</f>
        <v>0</v>
      </c>
    </row>
    <row r="46" spans="1:13" ht="28.5" customHeight="1">
      <c r="A46" s="11" t="s">
        <v>70</v>
      </c>
      <c r="B46" s="16"/>
      <c r="C46" s="16">
        <v>831</v>
      </c>
      <c r="D46" s="11" t="s">
        <v>42</v>
      </c>
      <c r="E46" s="46">
        <v>3.9274305555555555E-3</v>
      </c>
      <c r="F46" s="81"/>
      <c r="G46" s="46">
        <v>7.6767361111111125E-3</v>
      </c>
      <c r="H46" s="58">
        <f>G46-E46</f>
        <v>3.7493055555555569E-3</v>
      </c>
      <c r="I46" s="46">
        <v>1.1643402777777779E-2</v>
      </c>
      <c r="J46" s="58">
        <f>I46-G46</f>
        <v>3.9666666666666661E-3</v>
      </c>
      <c r="K46" s="33"/>
      <c r="L46" s="77"/>
      <c r="M46" s="43">
        <f>K46-K$45</f>
        <v>0</v>
      </c>
    </row>
    <row r="47" spans="1:13" ht="17.25" customHeight="1">
      <c r="A47" s="7"/>
      <c r="B47" s="57"/>
      <c r="C47" s="7"/>
      <c r="D47" s="7"/>
      <c r="E47" s="7"/>
      <c r="F47" s="13"/>
      <c r="G47" s="14"/>
    </row>
    <row r="48" spans="1:13" ht="17.25" customHeight="1">
      <c r="A48" s="7"/>
      <c r="B48" s="22"/>
      <c r="C48" s="11" t="s">
        <v>12</v>
      </c>
      <c r="D48" s="7"/>
      <c r="E48" s="7"/>
      <c r="F48" s="8"/>
      <c r="G48" s="27"/>
    </row>
    <row r="49" spans="1:8" ht="17.25" customHeight="1">
      <c r="A49" s="9"/>
      <c r="B49" s="23"/>
      <c r="C49" s="12" t="s">
        <v>55</v>
      </c>
      <c r="D49" s="9"/>
      <c r="E49" s="9"/>
      <c r="F49" s="10"/>
      <c r="G49" s="20"/>
      <c r="H49" s="19"/>
    </row>
  </sheetData>
  <sortState ref="A62:M66">
    <sortCondition ref="A62"/>
  </sortState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7"/>
  <sheetViews>
    <sheetView tabSelected="1" topLeftCell="E1" workbookViewId="0">
      <selection activeCell="N10" sqref="N10"/>
    </sheetView>
  </sheetViews>
  <sheetFormatPr baseColWidth="10" defaultColWidth="11.42578125" defaultRowHeight="12.75"/>
  <cols>
    <col min="1" max="1" width="11.85546875" bestFit="1" customWidth="1"/>
    <col min="2" max="2" width="9.140625" style="17" customWidth="1"/>
    <col min="3" max="3" width="8.85546875" customWidth="1"/>
    <col min="4" max="4" width="34.7109375" customWidth="1"/>
    <col min="5" max="5" width="10.28515625" customWidth="1"/>
    <col min="6" max="6" width="9.5703125" bestFit="1" customWidth="1"/>
    <col min="7" max="7" width="13.28515625" customWidth="1"/>
    <col min="9" max="9" width="12.28515625" bestFit="1" customWidth="1"/>
    <col min="12" max="12" width="9.28515625" customWidth="1"/>
  </cols>
  <sheetData>
    <row r="1" spans="1:15">
      <c r="B1"/>
      <c r="D1" s="17" t="s">
        <v>18</v>
      </c>
      <c r="F1" s="70"/>
    </row>
    <row r="2" spans="1:15">
      <c r="B2"/>
      <c r="D2" t="s">
        <v>39</v>
      </c>
      <c r="F2" s="70"/>
    </row>
    <row r="3" spans="1:15">
      <c r="B3"/>
      <c r="D3" s="5" t="s">
        <v>19</v>
      </c>
      <c r="F3" s="70"/>
    </row>
    <row r="4" spans="1:15">
      <c r="B4"/>
      <c r="D4" s="5" t="s">
        <v>40</v>
      </c>
      <c r="F4" s="70"/>
    </row>
    <row r="5" spans="1:15">
      <c r="B5"/>
      <c r="D5" s="5" t="s">
        <v>61</v>
      </c>
      <c r="F5" s="71"/>
    </row>
    <row r="6" spans="1:15">
      <c r="B6"/>
      <c r="D6" s="5" t="s">
        <v>65</v>
      </c>
      <c r="F6" s="70"/>
    </row>
    <row r="7" spans="1:15" ht="15">
      <c r="A7" s="126"/>
      <c r="D7" s="71" t="s">
        <v>73</v>
      </c>
      <c r="E7" s="5" t="s">
        <v>8</v>
      </c>
    </row>
    <row r="8" spans="1:15">
      <c r="C8" s="5"/>
      <c r="D8" s="5" t="s">
        <v>30</v>
      </c>
      <c r="E8" s="3">
        <v>5</v>
      </c>
      <c r="G8" s="4"/>
    </row>
    <row r="9" spans="1:15" ht="15">
      <c r="A9" s="126" t="s">
        <v>82</v>
      </c>
      <c r="C9" s="5"/>
      <c r="K9" s="17"/>
      <c r="L9" s="17"/>
      <c r="M9" s="17"/>
    </row>
    <row r="10" spans="1:15" ht="15.75">
      <c r="A10" s="126"/>
      <c r="E10" s="18" t="s">
        <v>9</v>
      </c>
      <c r="F10" s="18"/>
      <c r="K10" s="17"/>
      <c r="L10" s="17"/>
      <c r="M10" s="17"/>
    </row>
    <row r="11" spans="1:15">
      <c r="A11" s="39"/>
      <c r="B11" s="36"/>
      <c r="C11" s="35"/>
      <c r="D11" s="35" t="s">
        <v>0</v>
      </c>
      <c r="E11" s="41" t="s">
        <v>14</v>
      </c>
      <c r="F11" s="42"/>
      <c r="G11" s="41" t="s">
        <v>15</v>
      </c>
      <c r="H11" s="42"/>
      <c r="I11" s="41" t="s">
        <v>16</v>
      </c>
      <c r="J11" s="42"/>
      <c r="K11" s="41" t="s">
        <v>17</v>
      </c>
      <c r="L11" s="107"/>
      <c r="M11" s="107"/>
      <c r="N11" s="42"/>
      <c r="O11" s="40" t="s">
        <v>4</v>
      </c>
    </row>
    <row r="12" spans="1:15">
      <c r="A12" s="38"/>
      <c r="B12" s="32"/>
      <c r="C12" s="2"/>
      <c r="D12" s="2"/>
      <c r="E12" s="30" t="s">
        <v>22</v>
      </c>
      <c r="F12" s="25"/>
      <c r="G12" s="30" t="s">
        <v>22</v>
      </c>
      <c r="H12" s="25" t="s">
        <v>23</v>
      </c>
      <c r="I12" s="30" t="s">
        <v>22</v>
      </c>
      <c r="J12" s="25" t="s">
        <v>23</v>
      </c>
      <c r="K12" s="30" t="s">
        <v>22</v>
      </c>
      <c r="L12" s="48" t="s">
        <v>62</v>
      </c>
      <c r="M12" s="48"/>
      <c r="N12" s="25" t="s">
        <v>23</v>
      </c>
      <c r="O12" s="37"/>
    </row>
    <row r="13" spans="1:15" ht="25.5">
      <c r="A13" s="1" t="s">
        <v>2</v>
      </c>
      <c r="B13" s="125" t="s">
        <v>6</v>
      </c>
      <c r="C13" s="1" t="s">
        <v>3</v>
      </c>
      <c r="D13" s="45" t="s">
        <v>10</v>
      </c>
      <c r="E13" s="52">
        <f>E8/E14/24</f>
        <v>64.082024991989755</v>
      </c>
      <c r="F13" s="53" t="s">
        <v>13</v>
      </c>
      <c r="G13" s="52">
        <f>E8/G14/24*2</f>
        <v>64.812314339724551</v>
      </c>
      <c r="H13" s="54">
        <f>E8/H14/24</f>
        <v>65.559440559440546</v>
      </c>
      <c r="I13" s="52">
        <f>E8/I14/24*3</f>
        <v>65.196131696186015</v>
      </c>
      <c r="J13" s="54">
        <f>E8/J14/24</f>
        <v>65.977567627006806</v>
      </c>
      <c r="K13" s="52">
        <f>E8/K14/24*4</f>
        <v>65.384999591343757</v>
      </c>
      <c r="L13" s="108"/>
      <c r="M13" s="113" t="s">
        <v>77</v>
      </c>
      <c r="N13" s="54">
        <f>E8/N14/24</f>
        <v>65.95822645657752</v>
      </c>
      <c r="O13" s="55"/>
    </row>
    <row r="14" spans="1:15" ht="27.95" customHeight="1">
      <c r="A14" s="7" t="s">
        <v>25</v>
      </c>
      <c r="B14" s="57">
        <v>1</v>
      </c>
      <c r="C14" s="16">
        <v>23</v>
      </c>
      <c r="D14" s="11" t="s">
        <v>49</v>
      </c>
      <c r="E14" s="46">
        <v>3.2510416666666664E-3</v>
      </c>
      <c r="F14" s="81"/>
      <c r="G14" s="46">
        <v>6.4288194444444445E-3</v>
      </c>
      <c r="H14" s="58">
        <f>G14-E14</f>
        <v>3.1777777777777781E-3</v>
      </c>
      <c r="I14" s="46">
        <v>9.586458333333334E-3</v>
      </c>
      <c r="J14" s="58">
        <f>I14-G14</f>
        <v>3.1576388888888895E-3</v>
      </c>
      <c r="K14" s="46">
        <v>1.2745023148148148E-2</v>
      </c>
      <c r="L14" s="91"/>
      <c r="M14" s="105">
        <f>K14</f>
        <v>1.2745023148148148E-2</v>
      </c>
      <c r="N14" s="77">
        <f>K14-I14</f>
        <v>3.1585648148148137E-3</v>
      </c>
      <c r="O14" s="74">
        <f>K14-K$14</f>
        <v>0</v>
      </c>
    </row>
    <row r="15" spans="1:15" ht="27.95" customHeight="1">
      <c r="A15" s="7" t="s">
        <v>26</v>
      </c>
      <c r="B15" s="57">
        <v>2</v>
      </c>
      <c r="C15" s="16">
        <v>24</v>
      </c>
      <c r="D15" s="7" t="s">
        <v>47</v>
      </c>
      <c r="E15" s="30">
        <v>3.28287037037037E-3</v>
      </c>
      <c r="F15" s="82"/>
      <c r="G15" s="30">
        <v>6.4697916666666662E-3</v>
      </c>
      <c r="H15" s="47">
        <f>G15-E15</f>
        <v>3.1869212962962962E-3</v>
      </c>
      <c r="I15" s="30">
        <v>9.6026620370370363E-3</v>
      </c>
      <c r="J15" s="47">
        <f>I15-G15</f>
        <v>3.1328703703703701E-3</v>
      </c>
      <c r="K15" s="30">
        <v>1.2787384259259259E-2</v>
      </c>
      <c r="L15" s="48"/>
      <c r="M15" s="105">
        <f t="shared" ref="M15:M34" si="0">K15</f>
        <v>1.2787384259259259E-2</v>
      </c>
      <c r="N15" s="49">
        <f>K15-I15</f>
        <v>3.1847222222222225E-3</v>
      </c>
      <c r="O15" s="31">
        <f t="shared" ref="O15:O28" si="1">K15-K$14</f>
        <v>4.2361111111111072E-5</v>
      </c>
    </row>
    <row r="16" spans="1:15" ht="27.95" customHeight="1">
      <c r="A16" s="7" t="s">
        <v>26</v>
      </c>
      <c r="B16" s="57">
        <v>3</v>
      </c>
      <c r="C16" s="16">
        <v>137</v>
      </c>
      <c r="D16" s="11" t="s">
        <v>29</v>
      </c>
      <c r="E16" s="46">
        <v>3.3653935185185189E-3</v>
      </c>
      <c r="F16" s="81"/>
      <c r="G16" s="46">
        <v>6.6802083333333331E-3</v>
      </c>
      <c r="H16" s="58">
        <f>G16-E16</f>
        <v>3.3148148148148143E-3</v>
      </c>
      <c r="I16" s="46">
        <v>1.0647222222222223E-2</v>
      </c>
      <c r="J16" s="58">
        <f>I16-G16</f>
        <v>3.9670138888888897E-3</v>
      </c>
      <c r="K16" s="46">
        <v>1.3177662037037038E-2</v>
      </c>
      <c r="L16" s="91"/>
      <c r="M16" s="105">
        <f t="shared" si="0"/>
        <v>1.3177662037037038E-2</v>
      </c>
      <c r="N16" s="77">
        <f>K16-I16</f>
        <v>2.5304398148148152E-3</v>
      </c>
      <c r="O16" s="74">
        <f t="shared" si="1"/>
        <v>4.3263888888889039E-4</v>
      </c>
    </row>
    <row r="17" spans="1:15" ht="27.95" customHeight="1">
      <c r="A17" s="7" t="s">
        <v>27</v>
      </c>
      <c r="B17" s="57">
        <v>4</v>
      </c>
      <c r="C17" s="16">
        <v>109</v>
      </c>
      <c r="D17" s="7" t="s">
        <v>48</v>
      </c>
      <c r="E17" s="30">
        <v>3.9429398148148149E-3</v>
      </c>
      <c r="F17" s="82"/>
      <c r="G17" s="30">
        <v>7.7783564814814824E-3</v>
      </c>
      <c r="H17" s="47">
        <f>G17-E17</f>
        <v>3.8354166666666675E-3</v>
      </c>
      <c r="I17" s="30">
        <v>1.1442592592592593E-2</v>
      </c>
      <c r="J17" s="47">
        <f>I17-G17</f>
        <v>3.6642361111111103E-3</v>
      </c>
      <c r="K17" s="30">
        <v>1.5194097222222223E-2</v>
      </c>
      <c r="L17" s="48"/>
      <c r="M17" s="105">
        <f t="shared" si="0"/>
        <v>1.5194097222222223E-2</v>
      </c>
      <c r="N17" s="49">
        <f>K17-I17</f>
        <v>3.7515046296296307E-3</v>
      </c>
      <c r="O17" s="31">
        <f t="shared" si="1"/>
        <v>2.4490740740740757E-3</v>
      </c>
    </row>
    <row r="18" spans="1:15" ht="27.95" customHeight="1">
      <c r="A18" s="7" t="s">
        <v>35</v>
      </c>
      <c r="B18" s="57">
        <v>5</v>
      </c>
      <c r="C18" s="16">
        <v>569</v>
      </c>
      <c r="D18" s="7" t="s">
        <v>57</v>
      </c>
      <c r="E18" s="46">
        <v>4.0229166666666668E-3</v>
      </c>
      <c r="F18" s="81"/>
      <c r="G18" s="46">
        <v>7.804398148148148E-3</v>
      </c>
      <c r="H18" s="58">
        <f>G18-E18</f>
        <v>3.7814814814814812E-3</v>
      </c>
      <c r="I18" s="46">
        <v>1.155335648148148E-2</v>
      </c>
      <c r="J18" s="58">
        <f>I18-G18</f>
        <v>3.7489583333333324E-3</v>
      </c>
      <c r="K18" s="46">
        <v>1.5349189814814814E-2</v>
      </c>
      <c r="L18" s="91"/>
      <c r="M18" s="105">
        <f>K18</f>
        <v>1.5349189814814814E-2</v>
      </c>
      <c r="N18" s="77">
        <f>K18-I18</f>
        <v>3.7958333333333334E-3</v>
      </c>
      <c r="O18" s="31">
        <f t="shared" si="1"/>
        <v>2.6041666666666661E-3</v>
      </c>
    </row>
    <row r="19" spans="1:15" ht="27.95" customHeight="1">
      <c r="A19" s="7" t="s">
        <v>68</v>
      </c>
      <c r="B19" s="57">
        <v>6</v>
      </c>
      <c r="C19" s="16">
        <v>120</v>
      </c>
      <c r="D19" s="11" t="s">
        <v>28</v>
      </c>
      <c r="E19" s="30">
        <v>4.1589120370370365E-3</v>
      </c>
      <c r="F19" s="82"/>
      <c r="G19" s="30">
        <v>7.9892361111111119E-3</v>
      </c>
      <c r="H19" s="47">
        <f>G19-E19</f>
        <v>3.8303240740740754E-3</v>
      </c>
      <c r="I19" s="30">
        <v>1.1738541666666666E-2</v>
      </c>
      <c r="J19" s="47">
        <f>I19-G19</f>
        <v>3.7493055555555543E-3</v>
      </c>
      <c r="K19" s="30">
        <v>1.5369791666666667E-2</v>
      </c>
      <c r="L19" s="48"/>
      <c r="M19" s="105">
        <f>K19</f>
        <v>1.5369791666666667E-2</v>
      </c>
      <c r="N19" s="49">
        <f>K19-I19</f>
        <v>3.6312500000000008E-3</v>
      </c>
      <c r="O19" s="74">
        <f t="shared" si="1"/>
        <v>2.6247685185185193E-3</v>
      </c>
    </row>
    <row r="20" spans="1:15" ht="27.95" customHeight="1">
      <c r="A20" s="7" t="s">
        <v>35</v>
      </c>
      <c r="B20" s="57">
        <v>7</v>
      </c>
      <c r="C20" s="16">
        <v>519</v>
      </c>
      <c r="D20" s="11" t="s">
        <v>50</v>
      </c>
      <c r="E20" s="46">
        <v>3.9325231481481477E-3</v>
      </c>
      <c r="F20" s="81"/>
      <c r="G20" s="46">
        <v>7.7917824074074079E-3</v>
      </c>
      <c r="H20" s="58">
        <f>G20-E20</f>
        <v>3.8592592592592602E-3</v>
      </c>
      <c r="I20" s="46">
        <v>1.1559027777777777E-2</v>
      </c>
      <c r="J20" s="58">
        <f>I20-G20</f>
        <v>3.7672453703703696E-3</v>
      </c>
      <c r="K20" s="46">
        <v>1.5280555555555556E-2</v>
      </c>
      <c r="L20" s="91">
        <v>1.1574074074074073E-4</v>
      </c>
      <c r="M20" s="105">
        <f>K20+L20</f>
        <v>1.5396296296296297E-2</v>
      </c>
      <c r="N20" s="49">
        <f>K20-I20</f>
        <v>3.7215277777777785E-3</v>
      </c>
      <c r="O20" s="74">
        <f t="shared" si="1"/>
        <v>2.5355324074074082E-3</v>
      </c>
    </row>
    <row r="21" spans="1:15" ht="27.95" customHeight="1">
      <c r="A21" s="7"/>
      <c r="B21" s="57">
        <v>8</v>
      </c>
      <c r="C21" s="16">
        <v>646</v>
      </c>
      <c r="D21" s="7" t="s">
        <v>58</v>
      </c>
      <c r="E21" s="30">
        <v>3.8920138888888889E-3</v>
      </c>
      <c r="F21" s="82"/>
      <c r="G21" s="30">
        <v>7.7603009259259266E-3</v>
      </c>
      <c r="H21" s="47">
        <f>G21-E21</f>
        <v>3.8682870370370377E-3</v>
      </c>
      <c r="I21" s="30">
        <v>1.1737731481481483E-2</v>
      </c>
      <c r="J21" s="47">
        <f>I21-G21</f>
        <v>3.9774305555555561E-3</v>
      </c>
      <c r="K21" s="30">
        <v>1.5708796296296294E-2</v>
      </c>
      <c r="L21" s="48"/>
      <c r="M21" s="105">
        <f>K21</f>
        <v>1.5708796296296294E-2</v>
      </c>
      <c r="N21" s="49">
        <f>K21-I21</f>
        <v>3.971064814814811E-3</v>
      </c>
      <c r="O21" s="31">
        <f t="shared" si="1"/>
        <v>2.9637731481481459E-3</v>
      </c>
    </row>
    <row r="22" spans="1:15" ht="27.95" customHeight="1">
      <c r="A22" s="7" t="s">
        <v>35</v>
      </c>
      <c r="B22" s="57">
        <v>9</v>
      </c>
      <c r="C22" s="16">
        <v>464</v>
      </c>
      <c r="D22" s="11" t="s">
        <v>46</v>
      </c>
      <c r="E22" s="46">
        <v>4.1675925925925925E-3</v>
      </c>
      <c r="F22" s="81"/>
      <c r="G22" s="46">
        <v>8.2181712962962963E-3</v>
      </c>
      <c r="H22" s="58">
        <f>G22-E22</f>
        <v>4.0505787037037038E-3</v>
      </c>
      <c r="I22" s="46">
        <v>1.2291898148148149E-2</v>
      </c>
      <c r="J22" s="58">
        <f>I22-G22</f>
        <v>4.0737268518518527E-3</v>
      </c>
      <c r="K22" s="46">
        <v>1.6339583333333334E-2</v>
      </c>
      <c r="L22" s="91"/>
      <c r="M22" s="105">
        <f t="shared" si="0"/>
        <v>1.6339583333333334E-2</v>
      </c>
      <c r="N22" s="77">
        <f>K22-I22</f>
        <v>4.0476851851851854E-3</v>
      </c>
      <c r="O22" s="74">
        <f t="shared" si="1"/>
        <v>3.5945601851851867E-3</v>
      </c>
    </row>
    <row r="23" spans="1:15" ht="27.95" customHeight="1">
      <c r="A23" s="7" t="s">
        <v>26</v>
      </c>
      <c r="B23" s="57">
        <v>10</v>
      </c>
      <c r="C23" s="16" t="s">
        <v>71</v>
      </c>
      <c r="D23" s="7" t="s">
        <v>53</v>
      </c>
      <c r="E23" s="30">
        <v>4.2907407407407408E-3</v>
      </c>
      <c r="F23" s="82"/>
      <c r="G23" s="30">
        <v>8.5603009259259261E-3</v>
      </c>
      <c r="H23" s="47">
        <f>G23-E23</f>
        <v>4.2695601851851853E-3</v>
      </c>
      <c r="I23" s="30">
        <v>1.2700925925925926E-2</v>
      </c>
      <c r="J23" s="47">
        <f>I23-G23</f>
        <v>4.1406250000000002E-3</v>
      </c>
      <c r="K23" s="30">
        <v>1.6851736111111112E-2</v>
      </c>
      <c r="L23" s="48"/>
      <c r="M23" s="105">
        <f t="shared" si="0"/>
        <v>1.6851736111111112E-2</v>
      </c>
      <c r="N23" s="49">
        <f>K23-I23</f>
        <v>4.1508101851851862E-3</v>
      </c>
      <c r="O23" s="31">
        <f t="shared" si="1"/>
        <v>4.1067129629629648E-3</v>
      </c>
    </row>
    <row r="24" spans="1:15" ht="27.95" customHeight="1">
      <c r="A24" s="7"/>
      <c r="B24" s="57">
        <v>11</v>
      </c>
      <c r="C24" s="16">
        <v>908</v>
      </c>
      <c r="D24" s="11" t="s">
        <v>44</v>
      </c>
      <c r="E24" s="46">
        <v>4.4215277777777777E-3</v>
      </c>
      <c r="F24" s="81"/>
      <c r="G24" s="46">
        <v>8.8940972222222216E-3</v>
      </c>
      <c r="H24" s="58">
        <f>G24-E24</f>
        <v>4.4725694444444439E-3</v>
      </c>
      <c r="I24" s="46">
        <v>1.3292708333333333E-2</v>
      </c>
      <c r="J24" s="58">
        <f>I24-G24</f>
        <v>4.3986111111111118E-3</v>
      </c>
      <c r="K24" s="46">
        <v>1.7644560185185187E-2</v>
      </c>
      <c r="L24" s="91"/>
      <c r="M24" s="105">
        <f t="shared" si="0"/>
        <v>1.7644560185185187E-2</v>
      </c>
      <c r="N24" s="77">
        <f>K24-I24</f>
        <v>4.3518518518518533E-3</v>
      </c>
      <c r="O24" s="74">
        <f t="shared" si="1"/>
        <v>4.8995370370370391E-3</v>
      </c>
    </row>
    <row r="25" spans="1:15" ht="27.95" customHeight="1">
      <c r="A25" s="7" t="s">
        <v>54</v>
      </c>
      <c r="B25" s="57">
        <v>12</v>
      </c>
      <c r="C25" s="16">
        <v>841</v>
      </c>
      <c r="D25" s="7" t="s">
        <v>59</v>
      </c>
      <c r="E25" s="30">
        <v>4.221527777777778E-3</v>
      </c>
      <c r="F25" s="82"/>
      <c r="G25" s="30">
        <v>9.0533564814814817E-3</v>
      </c>
      <c r="H25" s="47">
        <f>G25-E25</f>
        <v>4.8318287037037036E-3</v>
      </c>
      <c r="I25" s="30">
        <v>1.3798263888888889E-2</v>
      </c>
      <c r="J25" s="47">
        <f>I25-G25</f>
        <v>4.7449074074074078E-3</v>
      </c>
      <c r="K25" s="30">
        <v>1.8061574074074074E-2</v>
      </c>
      <c r="L25" s="48"/>
      <c r="M25" s="105">
        <f t="shared" si="0"/>
        <v>1.8061574074074074E-2</v>
      </c>
      <c r="N25" s="49">
        <f>K25-I25</f>
        <v>4.2633101851851842E-3</v>
      </c>
      <c r="O25" s="31">
        <f t="shared" si="1"/>
        <v>5.316550925925926E-3</v>
      </c>
    </row>
    <row r="26" spans="1:15" ht="27.95" customHeight="1">
      <c r="A26" s="7" t="s">
        <v>25</v>
      </c>
      <c r="B26" s="57">
        <v>13</v>
      </c>
      <c r="C26" s="16">
        <v>638</v>
      </c>
      <c r="D26" s="11" t="s">
        <v>66</v>
      </c>
      <c r="E26" s="46">
        <v>3.7759259259259256E-3</v>
      </c>
      <c r="F26" s="81"/>
      <c r="G26" s="46">
        <v>1.1085300925925926E-2</v>
      </c>
      <c r="H26" s="58">
        <f>G26-E26</f>
        <v>7.3093749999999999E-3</v>
      </c>
      <c r="I26" s="46">
        <v>1.4860185185185185E-2</v>
      </c>
      <c r="J26" s="58">
        <f>I26-G26</f>
        <v>3.7748842592592591E-3</v>
      </c>
      <c r="K26" s="46">
        <v>1.8708912037037038E-2</v>
      </c>
      <c r="L26" s="91"/>
      <c r="M26" s="105">
        <f t="shared" si="0"/>
        <v>1.8708912037037038E-2</v>
      </c>
      <c r="N26" s="77">
        <f>K26-I26</f>
        <v>3.8487268518518532E-3</v>
      </c>
      <c r="O26" s="74">
        <f t="shared" si="1"/>
        <v>5.9638888888888901E-3</v>
      </c>
    </row>
    <row r="27" spans="1:15" ht="27.95" customHeight="1">
      <c r="A27" s="7" t="s">
        <v>5</v>
      </c>
      <c r="B27" s="57">
        <v>14</v>
      </c>
      <c r="C27" s="16">
        <v>909</v>
      </c>
      <c r="D27" s="7" t="s">
        <v>56</v>
      </c>
      <c r="E27" s="30">
        <v>4.5115740740740741E-3</v>
      </c>
      <c r="F27" s="82"/>
      <c r="G27" s="30">
        <v>9.9825231481481484E-3</v>
      </c>
      <c r="H27" s="47">
        <f>G27-E27</f>
        <v>5.4709490740740743E-3</v>
      </c>
      <c r="I27" s="30">
        <v>1.4395486111111112E-2</v>
      </c>
      <c r="J27" s="47">
        <f>I27-G27</f>
        <v>4.412962962962964E-3</v>
      </c>
      <c r="K27" s="30">
        <v>1.8935763888888887E-2</v>
      </c>
      <c r="L27" s="48"/>
      <c r="M27" s="105">
        <f t="shared" si="0"/>
        <v>1.8935763888888887E-2</v>
      </c>
      <c r="N27" s="49">
        <f>K27-I27</f>
        <v>4.540277777777775E-3</v>
      </c>
      <c r="O27" s="31">
        <f t="shared" si="1"/>
        <v>6.1907407407407397E-3</v>
      </c>
    </row>
    <row r="28" spans="1:15" ht="27.95" customHeight="1">
      <c r="A28" s="7" t="s">
        <v>5</v>
      </c>
      <c r="B28" s="57">
        <v>15</v>
      </c>
      <c r="C28" s="16">
        <v>869</v>
      </c>
      <c r="D28" s="11" t="s">
        <v>51</v>
      </c>
      <c r="E28" s="46">
        <v>4.6758101851851848E-3</v>
      </c>
      <c r="F28" s="81"/>
      <c r="G28" s="46">
        <v>9.1505787037037042E-3</v>
      </c>
      <c r="H28" s="58">
        <f>G28-E28</f>
        <v>4.4747685185185194E-3</v>
      </c>
      <c r="I28" s="46">
        <v>1.4395023148148148E-2</v>
      </c>
      <c r="J28" s="58">
        <f>I28-G28</f>
        <v>5.2444444444444439E-3</v>
      </c>
      <c r="K28" s="46">
        <v>2.1113078703703703E-2</v>
      </c>
      <c r="L28" s="91"/>
      <c r="M28" s="105">
        <f t="shared" si="0"/>
        <v>2.1113078703703703E-2</v>
      </c>
      <c r="N28" s="77">
        <f>K28-I28</f>
        <v>6.7180555555555552E-3</v>
      </c>
      <c r="O28" s="74">
        <f t="shared" si="1"/>
        <v>8.3680555555555557E-3</v>
      </c>
    </row>
    <row r="29" spans="1:15" ht="27.95" customHeight="1">
      <c r="A29" s="7" t="s">
        <v>27</v>
      </c>
      <c r="B29" s="57">
        <v>16</v>
      </c>
      <c r="C29" s="16">
        <v>122</v>
      </c>
      <c r="D29" s="11" t="s">
        <v>67</v>
      </c>
      <c r="E29" s="30">
        <v>4.2334490740740744E-3</v>
      </c>
      <c r="F29" s="82"/>
      <c r="G29" s="30">
        <v>8.3403935185185196E-3</v>
      </c>
      <c r="H29" s="47">
        <f>G29-E29</f>
        <v>4.1069444444444452E-3</v>
      </c>
      <c r="I29" s="29">
        <v>1.2707407407407405E-2</v>
      </c>
      <c r="J29" s="47">
        <f>I29-G29</f>
        <v>4.3670138888888856E-3</v>
      </c>
      <c r="K29" s="109" t="s">
        <v>74</v>
      </c>
      <c r="L29" s="110"/>
      <c r="M29" s="105" t="str">
        <f t="shared" si="0"/>
        <v>- 1 vuelta</v>
      </c>
      <c r="N29" s="49"/>
      <c r="O29" s="74"/>
    </row>
    <row r="30" spans="1:15" ht="27.95" customHeight="1">
      <c r="A30" s="7" t="s">
        <v>35</v>
      </c>
      <c r="B30" s="57">
        <v>17</v>
      </c>
      <c r="C30" s="16">
        <v>559</v>
      </c>
      <c r="D30" s="11" t="s">
        <v>69</v>
      </c>
      <c r="E30" s="46">
        <v>4.4637731481481481E-3</v>
      </c>
      <c r="F30" s="81"/>
      <c r="G30" s="33">
        <v>9.055092592592592E-3</v>
      </c>
      <c r="H30" s="58">
        <f>G30-E30</f>
        <v>4.5913194444444439E-3</v>
      </c>
      <c r="I30" s="46"/>
      <c r="J30" s="58"/>
      <c r="K30" s="111" t="s">
        <v>75</v>
      </c>
      <c r="L30" s="112"/>
      <c r="M30" s="105" t="str">
        <f t="shared" si="0"/>
        <v>- 2 vueltas</v>
      </c>
      <c r="N30" s="77"/>
      <c r="O30" s="74"/>
    </row>
    <row r="31" spans="1:15" ht="27.95" customHeight="1">
      <c r="A31" s="7" t="s">
        <v>35</v>
      </c>
      <c r="B31" s="57">
        <v>18</v>
      </c>
      <c r="C31" s="16">
        <v>566</v>
      </c>
      <c r="D31" s="7" t="s">
        <v>52</v>
      </c>
      <c r="E31" s="30">
        <v>4.7997685185185183E-3</v>
      </c>
      <c r="F31" s="82"/>
      <c r="G31" s="29">
        <v>9.1718749999999995E-3</v>
      </c>
      <c r="H31" s="47">
        <f>G31-E31</f>
        <v>4.3721064814814812E-3</v>
      </c>
      <c r="I31" s="30"/>
      <c r="J31" s="47"/>
      <c r="K31" s="111" t="s">
        <v>75</v>
      </c>
      <c r="L31" s="112"/>
      <c r="M31" s="105" t="str">
        <f t="shared" si="0"/>
        <v>- 2 vueltas</v>
      </c>
      <c r="N31" s="49"/>
      <c r="O31" s="31"/>
    </row>
    <row r="32" spans="1:15" ht="27.95" customHeight="1">
      <c r="A32" s="7" t="s">
        <v>35</v>
      </c>
      <c r="B32" s="57">
        <v>19</v>
      </c>
      <c r="C32" s="16">
        <v>430</v>
      </c>
      <c r="D32" s="7" t="s">
        <v>45</v>
      </c>
      <c r="E32" s="46"/>
      <c r="F32" s="81"/>
      <c r="G32" s="46"/>
      <c r="H32" s="58"/>
      <c r="I32" s="46"/>
      <c r="J32" s="58"/>
      <c r="K32" s="111" t="s">
        <v>76</v>
      </c>
      <c r="L32" s="112"/>
      <c r="M32" s="105" t="str">
        <f t="shared" si="0"/>
        <v>- 4 vueltas</v>
      </c>
      <c r="N32" s="77"/>
      <c r="O32" s="31"/>
    </row>
    <row r="33" spans="1:15" ht="27.95" customHeight="1">
      <c r="A33" s="7" t="s">
        <v>33</v>
      </c>
      <c r="B33" s="57">
        <v>1</v>
      </c>
      <c r="C33" s="16">
        <v>811</v>
      </c>
      <c r="D33" s="7" t="s">
        <v>41</v>
      </c>
      <c r="E33" s="30">
        <v>3.6622685185185183E-3</v>
      </c>
      <c r="F33" s="82"/>
      <c r="G33" s="30">
        <v>7.3106481481481486E-3</v>
      </c>
      <c r="H33" s="47">
        <f>G33-E33</f>
        <v>3.6483796296296303E-3</v>
      </c>
      <c r="I33" s="29">
        <v>1.129976851851852E-2</v>
      </c>
      <c r="J33" s="47">
        <f>I33-G33</f>
        <v>3.9891203703703712E-3</v>
      </c>
      <c r="K33" s="30"/>
      <c r="L33" s="48"/>
      <c r="M33" s="105">
        <f t="shared" si="0"/>
        <v>0</v>
      </c>
      <c r="N33" s="49"/>
      <c r="O33" s="31">
        <f>I33-I$33</f>
        <v>0</v>
      </c>
    </row>
    <row r="34" spans="1:15" ht="27.95" customHeight="1">
      <c r="A34" s="7" t="s">
        <v>70</v>
      </c>
      <c r="B34" s="57">
        <v>2</v>
      </c>
      <c r="C34" s="16">
        <v>831</v>
      </c>
      <c r="D34" s="11" t="s">
        <v>42</v>
      </c>
      <c r="E34" s="46">
        <v>3.9274305555555555E-3</v>
      </c>
      <c r="F34" s="81"/>
      <c r="G34" s="46">
        <v>7.6767361111111125E-3</v>
      </c>
      <c r="H34" s="58">
        <f>G34-E34</f>
        <v>3.7493055555555569E-3</v>
      </c>
      <c r="I34" s="33">
        <v>1.1643402777777779E-2</v>
      </c>
      <c r="J34" s="58">
        <f>I34-G34</f>
        <v>3.9666666666666661E-3</v>
      </c>
      <c r="K34" s="46"/>
      <c r="L34" s="91"/>
      <c r="M34" s="105">
        <f t="shared" si="0"/>
        <v>0</v>
      </c>
      <c r="N34" s="77"/>
      <c r="O34" s="31">
        <f>I34-I$33</f>
        <v>3.4363425925925881E-4</v>
      </c>
    </row>
    <row r="35" spans="1:15" ht="17.25" customHeight="1">
      <c r="A35" s="7"/>
      <c r="B35" s="57"/>
      <c r="C35" s="7"/>
      <c r="D35" s="7"/>
      <c r="E35" s="7"/>
      <c r="F35" s="13"/>
      <c r="G35" s="14"/>
    </row>
    <row r="36" spans="1:15" ht="17.25" customHeight="1">
      <c r="A36" s="7"/>
      <c r="B36" s="22"/>
      <c r="C36" s="11" t="s">
        <v>12</v>
      </c>
      <c r="D36" s="7"/>
      <c r="E36" s="7"/>
      <c r="F36" s="8"/>
      <c r="G36" s="27"/>
    </row>
    <row r="37" spans="1:15" ht="17.25" customHeight="1">
      <c r="A37" s="9"/>
      <c r="B37" s="23"/>
      <c r="C37" s="12" t="s">
        <v>55</v>
      </c>
      <c r="D37" s="9"/>
      <c r="E37" s="9"/>
      <c r="F37" s="10"/>
      <c r="G37" s="20"/>
      <c r="H37" s="19"/>
    </row>
  </sheetData>
  <sortState ref="A18:O21">
    <sortCondition ref="M1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Partida</vt:lpstr>
      <vt:lpstr>clas por categorías</vt:lpstr>
      <vt:lpstr>clas general</vt:lpstr>
      <vt:lpstr>fondo</vt:lpstr>
      <vt:lpstr>fondo general</vt:lpstr>
      <vt:lpstr>'clas general'!Área_de_impresión</vt:lpstr>
      <vt:lpstr>fondo!Área_de_impresión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Alipaz</dc:creator>
  <cp:lastModifiedBy>Cristian Conitzer</cp:lastModifiedBy>
  <cp:lastPrinted>2016-08-14T21:30:36Z</cp:lastPrinted>
  <dcterms:created xsi:type="dcterms:W3CDTF">2010-01-24T15:12:22Z</dcterms:created>
  <dcterms:modified xsi:type="dcterms:W3CDTF">2016-12-12T02:03:48Z</dcterms:modified>
</cp:coreProperties>
</file>