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ate1904="1" defaultThemeVersion="124226"/>
  <bookViews>
    <workbookView xWindow="480" yWindow="90" windowWidth="15180" windowHeight="9120" activeTab="2"/>
  </bookViews>
  <sheets>
    <sheet name="clas por categorías" sheetId="2" r:id="rId1"/>
    <sheet name="clas general" sheetId="3" r:id="rId2"/>
    <sheet name="fondo" sheetId="4" r:id="rId3"/>
  </sheets>
  <definedNames>
    <definedName name="_xlnm.Print_Area" localSheetId="1">'clas general'!$A$1:$G$40</definedName>
    <definedName name="_xlnm.Print_Area" localSheetId="2">fondo!$A$1:$Q$48</definedName>
  </definedNames>
  <calcPr calcId="124519"/>
</workbook>
</file>

<file path=xl/calcChain.xml><?xml version="1.0" encoding="utf-8"?>
<calcChain xmlns="http://schemas.openxmlformats.org/spreadsheetml/2006/main">
  <c r="G31" i="3"/>
  <c r="G18"/>
  <c r="G19"/>
  <c r="G20"/>
  <c r="G21"/>
  <c r="G22"/>
  <c r="G23"/>
  <c r="G24"/>
  <c r="G25"/>
  <c r="G26"/>
  <c r="G27"/>
  <c r="G29"/>
  <c r="G30"/>
  <c r="G33"/>
  <c r="G32"/>
  <c r="G35"/>
  <c r="G36"/>
  <c r="G17"/>
  <c r="G34"/>
  <c r="G28"/>
  <c r="G23" i="2"/>
  <c r="G19"/>
  <c r="G18"/>
  <c r="G20"/>
  <c r="G17"/>
  <c r="G22"/>
  <c r="G27"/>
  <c r="G28"/>
  <c r="G29"/>
  <c r="G30"/>
  <c r="G31"/>
  <c r="G32"/>
  <c r="G33"/>
  <c r="G26"/>
  <c r="G25"/>
  <c r="G37"/>
  <c r="G36"/>
  <c r="G40"/>
  <c r="G39"/>
  <c r="P23" i="4"/>
  <c r="P22"/>
  <c r="Q23" s="1"/>
  <c r="P16"/>
  <c r="Q16" s="1"/>
  <c r="P15"/>
  <c r="Q15" s="1"/>
  <c r="P14"/>
  <c r="Q14" s="1"/>
  <c r="M23"/>
  <c r="M22"/>
  <c r="M16"/>
  <c r="M15"/>
  <c r="M14"/>
  <c r="M13" s="1"/>
  <c r="J23"/>
  <c r="J22"/>
  <c r="J16"/>
  <c r="J15"/>
  <c r="J14"/>
  <c r="J13" s="1"/>
  <c r="G23"/>
  <c r="G22"/>
  <c r="G16"/>
  <c r="G15"/>
  <c r="G14"/>
  <c r="F13" s="1"/>
  <c r="P28"/>
  <c r="M28"/>
  <c r="J28"/>
  <c r="G28"/>
  <c r="G35"/>
  <c r="P27"/>
  <c r="Q28" s="1"/>
  <c r="M27"/>
  <c r="J27"/>
  <c r="G27"/>
  <c r="P30"/>
  <c r="Q30" s="1"/>
  <c r="M30"/>
  <c r="J30"/>
  <c r="G30"/>
  <c r="P31"/>
  <c r="Q31" s="1"/>
  <c r="P29"/>
  <c r="M44"/>
  <c r="J44"/>
  <c r="M32"/>
  <c r="M31"/>
  <c r="M29"/>
  <c r="G44"/>
  <c r="J32"/>
  <c r="J33"/>
  <c r="J31"/>
  <c r="J29"/>
  <c r="G32"/>
  <c r="G34"/>
  <c r="G33"/>
  <c r="G31"/>
  <c r="G29"/>
  <c r="P39"/>
  <c r="P38" s="1"/>
  <c r="P43"/>
  <c r="P40"/>
  <c r="P17"/>
  <c r="Q17" s="1"/>
  <c r="M43"/>
  <c r="M40"/>
  <c r="M17"/>
  <c r="M39"/>
  <c r="M38" s="1"/>
  <c r="J43"/>
  <c r="J40"/>
  <c r="J17"/>
  <c r="J39"/>
  <c r="J38" s="1"/>
  <c r="G39"/>
  <c r="G38" s="1"/>
  <c r="G17"/>
  <c r="G40"/>
  <c r="G43"/>
  <c r="F15" i="3"/>
  <c r="G34" i="2"/>
  <c r="F15"/>
  <c r="P21" i="4" l="1"/>
  <c r="Q27"/>
  <c r="P26"/>
  <c r="Q22"/>
  <c r="Q29"/>
  <c r="M26"/>
  <c r="G21"/>
  <c r="J26"/>
  <c r="F26"/>
  <c r="Q40"/>
  <c r="Q43"/>
  <c r="I30"/>
  <c r="O14"/>
  <c r="O13" s="1"/>
  <c r="P13"/>
  <c r="O16"/>
  <c r="G13"/>
  <c r="F21"/>
  <c r="O23"/>
  <c r="O22"/>
  <c r="O21" s="1"/>
  <c r="O15"/>
  <c r="L28"/>
  <c r="I28"/>
  <c r="L27"/>
  <c r="J21"/>
  <c r="I16"/>
  <c r="O30"/>
  <c r="L30"/>
  <c r="I27"/>
  <c r="O27"/>
  <c r="O28"/>
  <c r="M21"/>
  <c r="I44"/>
  <c r="I32"/>
  <c r="I33"/>
  <c r="L31"/>
  <c r="L44"/>
  <c r="I29"/>
  <c r="I31"/>
  <c r="G26"/>
  <c r="F38"/>
  <c r="I14"/>
  <c r="I13" s="1"/>
  <c r="L15"/>
  <c r="I17"/>
  <c r="L17"/>
  <c r="O29"/>
  <c r="I39"/>
  <c r="I38" s="1"/>
  <c r="O39"/>
  <c r="O38" s="1"/>
  <c r="I43"/>
  <c r="I40"/>
  <c r="L43"/>
  <c r="O43"/>
  <c r="O40"/>
  <c r="I23"/>
  <c r="L29"/>
  <c r="L26" s="1"/>
  <c r="L23"/>
  <c r="O31"/>
  <c r="L22"/>
  <c r="I22"/>
  <c r="I15"/>
  <c r="L16"/>
  <c r="L14"/>
  <c r="L13" s="1"/>
  <c r="L32"/>
  <c r="O17"/>
  <c r="L40"/>
  <c r="L39"/>
  <c r="L38" s="1"/>
  <c r="I26" l="1"/>
  <c r="O26"/>
  <c r="L21"/>
  <c r="I21"/>
</calcChain>
</file>

<file path=xl/sharedStrings.xml><?xml version="1.0" encoding="utf-8"?>
<sst xmlns="http://schemas.openxmlformats.org/spreadsheetml/2006/main" count="277" uniqueCount="88">
  <si>
    <t>Nombre</t>
  </si>
  <si>
    <t>distancia por vuelta</t>
  </si>
  <si>
    <t>Categoría / Placa</t>
  </si>
  <si>
    <t>Categoría</t>
  </si>
  <si>
    <t>Número</t>
  </si>
  <si>
    <t>Posición</t>
  </si>
  <si>
    <t>Diferencia</t>
  </si>
  <si>
    <t>8 válvulas</t>
  </si>
  <si>
    <t>Posición general</t>
  </si>
  <si>
    <t>1ra manga</t>
  </si>
  <si>
    <t>Clasificación 1 vuelta, partida detenida</t>
  </si>
  <si>
    <t>aprox.</t>
  </si>
  <si>
    <t>1 vueltas</t>
  </si>
  <si>
    <t>Tiempo clasificación</t>
  </si>
  <si>
    <t>Promedio del ganador</t>
  </si>
  <si>
    <t>Resultados en internet:  www.conitzer.de/automovilismo</t>
  </si>
  <si>
    <t>ss, centésimas</t>
  </si>
  <si>
    <t>-</t>
  </si>
  <si>
    <t>Asociación Municipal de Automovilismo de El Alto</t>
  </si>
  <si>
    <t>Distancia de clasificación</t>
  </si>
  <si>
    <t>Clasificación general</t>
  </si>
  <si>
    <t>Clasificación por categorías</t>
  </si>
  <si>
    <t>Nelio Quiñajo / Franklin Quiñajo</t>
  </si>
  <si>
    <t>Circuito: Capiri</t>
  </si>
  <si>
    <t>Tiempo antes repechaje</t>
  </si>
  <si>
    <t>Jimmy Quiñajo / Nelson Quiñajo</t>
  </si>
  <si>
    <t>W. Willy Luna / Michael Luna</t>
  </si>
  <si>
    <t>Roberto Canaviri / Jhonny Canaviri</t>
  </si>
  <si>
    <t>Placa</t>
  </si>
  <si>
    <t>Piloto / Navegante</t>
  </si>
  <si>
    <t>2da vuelta total</t>
  </si>
  <si>
    <t>3ra vuelta total</t>
  </si>
  <si>
    <t>4ta vuelta total</t>
  </si>
  <si>
    <t>Piloto / Copiloto</t>
  </si>
  <si>
    <t>ocultar</t>
  </si>
  <si>
    <t>Tiempo 1ra vuelta</t>
  </si>
  <si>
    <t>Tiempo 2da vuelta</t>
  </si>
  <si>
    <t>Tiempo 3ra vuelta</t>
  </si>
  <si>
    <t>Tiempo 4ta vuelta</t>
  </si>
  <si>
    <t>Control: Cristian Conitzer, Lucas Perez</t>
  </si>
  <si>
    <t>Domingo, 23 de agosto de 2015</t>
  </si>
  <si>
    <t>Patric Prieto</t>
  </si>
  <si>
    <t>N4</t>
  </si>
  <si>
    <t>Alan Chavez</t>
  </si>
  <si>
    <t>R2B / 1600</t>
  </si>
  <si>
    <t>s/n</t>
  </si>
  <si>
    <t>Rene Ortiz</t>
  </si>
  <si>
    <t>1500 / promocional</t>
  </si>
  <si>
    <t>Cesar Montaño</t>
  </si>
  <si>
    <t>Nelson Centellas</t>
  </si>
  <si>
    <t>Freddy Mencias</t>
  </si>
  <si>
    <t>Felix Callawara</t>
  </si>
  <si>
    <t>Raul Alvarado</t>
  </si>
  <si>
    <t>Luis Quiroga</t>
  </si>
  <si>
    <t>Roberto Canaviri</t>
  </si>
  <si>
    <t>Horacio Toro</t>
  </si>
  <si>
    <t>Willy Luna</t>
  </si>
  <si>
    <t>Ignacio Carvajal</t>
  </si>
  <si>
    <t>8V</t>
  </si>
  <si>
    <t>1500 promocional</t>
  </si>
  <si>
    <t>RC2N</t>
  </si>
  <si>
    <t>Fernando Alvarado</t>
  </si>
  <si>
    <t>Nelio Quiñajo</t>
  </si>
  <si>
    <t>Luis Mencias</t>
  </si>
  <si>
    <t>Participantes: 19</t>
  </si>
  <si>
    <t>Ali Eid</t>
  </si>
  <si>
    <t>Miguel Corpus</t>
  </si>
  <si>
    <t>Gregorio Montoya</t>
  </si>
  <si>
    <t>Jimmy Quiñajo</t>
  </si>
  <si>
    <t>Control: Cristian Conitzer, Teresa Berrios, Lucas Perez, Michel Tambo</t>
  </si>
  <si>
    <t>Ali Ernesto Abo El Nour / Nazer Mogdad</t>
  </si>
  <si>
    <t>DNS</t>
  </si>
  <si>
    <t>Luis Mencias / Brayan Martinez</t>
  </si>
  <si>
    <t>Freddy Mencias / Marco Bautista</t>
  </si>
  <si>
    <t>Participantes: 20</t>
  </si>
  <si>
    <t>4 vueltas, vel promedio</t>
  </si>
  <si>
    <t>Tiempos de paso por vuelta / tiempo de vuelta / tiempo general</t>
  </si>
  <si>
    <t>5ta competencia municipal mixta de automovilismo</t>
  </si>
  <si>
    <t>5ta COMPETENCIA MUNICIPAL MIXTA DE AUTOMOVILISMO</t>
  </si>
  <si>
    <t>2da versión Gustavo Quiñajo Mamani</t>
  </si>
  <si>
    <t>Puntuable par las asociaciones de La Paz, El Alto y Pucarani</t>
  </si>
  <si>
    <t>Puntuable para las asociaciones de La Paz, El Alto y Pucarani</t>
  </si>
  <si>
    <t>Hora de partida: 10:30</t>
  </si>
  <si>
    <t>Hora partida</t>
  </si>
  <si>
    <t>Hora paso 1</t>
  </si>
  <si>
    <t>Hora paso 2</t>
  </si>
  <si>
    <t>Hora paso 3</t>
  </si>
  <si>
    <t>Hora paso 4</t>
  </si>
</sst>
</file>

<file path=xl/styles.xml><?xml version="1.0" encoding="utf-8"?>
<styleSheet xmlns="http://schemas.openxmlformats.org/spreadsheetml/2006/main">
  <numFmts count="7">
    <numFmt numFmtId="164" formatCode="0.0\ &quot;km&quot;"/>
    <numFmt numFmtId="165" formatCode="0.00\ &quot;km/h&quot;"/>
    <numFmt numFmtId="166" formatCode="[m]:ss.00"/>
    <numFmt numFmtId="167" formatCode="m:ss.000"/>
    <numFmt numFmtId="169" formatCode="m:ss.00"/>
    <numFmt numFmtId="170" formatCode="s.00"/>
    <numFmt numFmtId="171" formatCode="m:ss"/>
  </numFmts>
  <fonts count="5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u/>
      <sz val="10"/>
      <name val="Arial"/>
      <family val="2"/>
    </font>
  </fonts>
  <fills count="2">
    <fill>
      <patternFill patternType="none"/>
    </fill>
    <fill>
      <patternFill patternType="gray125"/>
    </fill>
  </fills>
  <borders count="4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 style="hair">
        <color indexed="64"/>
      </right>
      <top/>
      <bottom style="hair">
        <color indexed="64"/>
      </bottom>
      <diagonal/>
    </border>
    <border>
      <left/>
      <right style="hair">
        <color auto="1"/>
      </right>
      <top style="thin">
        <color indexed="64"/>
      </top>
      <bottom/>
      <diagonal/>
    </border>
    <border>
      <left/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/>
      <diagonal/>
    </border>
    <border>
      <left style="hair">
        <color auto="1"/>
      </left>
      <right style="medium">
        <color auto="1"/>
      </right>
      <top style="thin">
        <color indexed="64"/>
      </top>
      <bottom/>
      <diagonal/>
    </border>
    <border>
      <left style="hair">
        <color auto="1"/>
      </left>
      <right style="medium">
        <color auto="1"/>
      </right>
      <top/>
      <bottom style="thin">
        <color indexed="64"/>
      </bottom>
      <diagonal/>
    </border>
    <border>
      <left style="thin">
        <color auto="1"/>
      </left>
      <right/>
      <top style="hair">
        <color indexed="64"/>
      </top>
      <bottom style="hair">
        <color indexed="64"/>
      </bottom>
      <diagonal/>
    </border>
    <border>
      <left/>
      <right style="thin">
        <color auto="1"/>
      </right>
      <top style="hair">
        <color indexed="64"/>
      </top>
      <bottom style="hair">
        <color indexed="64"/>
      </bottom>
      <diagonal/>
    </border>
    <border>
      <left/>
      <right style="thin">
        <color auto="1"/>
      </right>
      <top/>
      <bottom style="hair">
        <color indexed="64"/>
      </bottom>
      <diagonal/>
    </border>
    <border>
      <left style="hair">
        <color indexed="64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 style="hair">
        <color indexed="64"/>
      </top>
      <bottom style="thin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auto="1"/>
      </left>
      <right style="medium">
        <color auto="1"/>
      </right>
      <top style="hair">
        <color indexed="64"/>
      </top>
      <bottom/>
      <diagonal/>
    </border>
    <border>
      <left/>
      <right style="hair">
        <color auto="1"/>
      </right>
      <top style="hair">
        <color indexed="64"/>
      </top>
      <bottom/>
      <diagonal/>
    </border>
    <border>
      <left/>
      <right style="thin">
        <color auto="1"/>
      </right>
      <top style="hair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hair">
        <color auto="1"/>
      </left>
      <right style="medium">
        <color auto="1"/>
      </right>
      <top/>
      <bottom/>
      <diagonal/>
    </border>
  </borders>
  <cellStyleXfs count="1">
    <xf numFmtId="0" fontId="0" fillId="0" borderId="0"/>
  </cellStyleXfs>
  <cellXfs count="135">
    <xf numFmtId="0" fontId="0" fillId="0" borderId="0" xfId="0"/>
    <xf numFmtId="0" fontId="0" fillId="0" borderId="1" xfId="0" applyBorder="1"/>
    <xf numFmtId="0" fontId="0" fillId="0" borderId="0" xfId="0" applyBorder="1"/>
    <xf numFmtId="164" fontId="0" fillId="0" borderId="0" xfId="0" applyNumberFormat="1" applyAlignment="1">
      <alignment horizontal="left"/>
    </xf>
    <xf numFmtId="165" fontId="0" fillId="0" borderId="0" xfId="0" applyNumberFormat="1"/>
    <xf numFmtId="0" fontId="1" fillId="0" borderId="0" xfId="0" applyFont="1"/>
    <xf numFmtId="0" fontId="0" fillId="0" borderId="2" xfId="0" applyBorder="1"/>
    <xf numFmtId="0" fontId="0" fillId="0" borderId="3" xfId="0" applyBorder="1"/>
    <xf numFmtId="21" fontId="0" fillId="0" borderId="3" xfId="0" applyNumberFormat="1" applyBorder="1"/>
    <xf numFmtId="0" fontId="0" fillId="0" borderId="4" xfId="0" applyBorder="1"/>
    <xf numFmtId="21" fontId="0" fillId="0" borderId="4" xfId="0" applyNumberFormat="1" applyBorder="1"/>
    <xf numFmtId="0" fontId="1" fillId="0" borderId="3" xfId="0" applyFont="1" applyBorder="1"/>
    <xf numFmtId="0" fontId="1" fillId="0" borderId="4" xfId="0" applyFont="1" applyBorder="1"/>
    <xf numFmtId="167" fontId="0" fillId="0" borderId="3" xfId="0" applyNumberFormat="1" applyBorder="1"/>
    <xf numFmtId="167" fontId="1" fillId="0" borderId="3" xfId="0" applyNumberFormat="1" applyFont="1" applyBorder="1"/>
    <xf numFmtId="166" fontId="1" fillId="0" borderId="3" xfId="0" applyNumberFormat="1" applyFont="1" applyBorder="1"/>
    <xf numFmtId="0" fontId="1" fillId="0" borderId="2" xfId="0" applyFont="1" applyBorder="1"/>
    <xf numFmtId="0" fontId="0" fillId="0" borderId="3" xfId="0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2" fillId="0" borderId="0" xfId="0" applyFont="1"/>
    <xf numFmtId="169" fontId="0" fillId="0" borderId="3" xfId="0" applyNumberFormat="1" applyBorder="1"/>
    <xf numFmtId="0" fontId="1" fillId="0" borderId="3" xfId="0" applyFont="1" applyBorder="1" applyAlignment="1">
      <alignment horizontal="right"/>
    </xf>
    <xf numFmtId="0" fontId="0" fillId="0" borderId="0" xfId="0" applyAlignment="1">
      <alignment horizontal="right"/>
    </xf>
    <xf numFmtId="0" fontId="3" fillId="0" borderId="0" xfId="0" applyFont="1" applyFill="1" applyBorder="1"/>
    <xf numFmtId="0" fontId="0" fillId="0" borderId="2" xfId="0" applyBorder="1" applyAlignment="1">
      <alignment horizontal="center"/>
    </xf>
    <xf numFmtId="0" fontId="2" fillId="0" borderId="3" xfId="0" applyFont="1" applyBorder="1"/>
    <xf numFmtId="170" fontId="1" fillId="0" borderId="3" xfId="0" applyNumberFormat="1" applyFont="1" applyBorder="1"/>
    <xf numFmtId="166" fontId="1" fillId="0" borderId="0" xfId="0" applyNumberFormat="1" applyFont="1" applyBorder="1"/>
    <xf numFmtId="21" fontId="1" fillId="0" borderId="3" xfId="0" applyNumberFormat="1" applyFont="1" applyBorder="1"/>
    <xf numFmtId="169" fontId="1" fillId="0" borderId="6" xfId="0" applyNumberFormat="1" applyFont="1" applyBorder="1"/>
    <xf numFmtId="0" fontId="2" fillId="0" borderId="0" xfId="0" applyFont="1" applyBorder="1"/>
    <xf numFmtId="0" fontId="0" fillId="0" borderId="10" xfId="0" applyBorder="1"/>
    <xf numFmtId="0" fontId="2" fillId="0" borderId="10" xfId="0" applyFont="1" applyBorder="1"/>
    <xf numFmtId="0" fontId="0" fillId="0" borderId="12" xfId="0" applyBorder="1"/>
    <xf numFmtId="0" fontId="0" fillId="0" borderId="13" xfId="0" applyBorder="1"/>
    <xf numFmtId="0" fontId="0" fillId="0" borderId="15" xfId="0" applyBorder="1"/>
    <xf numFmtId="0" fontId="1" fillId="0" borderId="1" xfId="0" applyFont="1" applyBorder="1"/>
    <xf numFmtId="169" fontId="1" fillId="0" borderId="8" xfId="0" applyNumberFormat="1" applyFont="1" applyBorder="1"/>
    <xf numFmtId="169" fontId="1" fillId="0" borderId="3" xfId="0" applyNumberFormat="1" applyFont="1" applyBorder="1"/>
    <xf numFmtId="169" fontId="1" fillId="0" borderId="7" xfId="0" applyNumberFormat="1" applyFont="1" applyBorder="1"/>
    <xf numFmtId="165" fontId="0" fillId="0" borderId="17" xfId="0" applyNumberFormat="1" applyBorder="1"/>
    <xf numFmtId="167" fontId="1" fillId="0" borderId="16" xfId="0" applyNumberFormat="1" applyFont="1" applyBorder="1"/>
    <xf numFmtId="167" fontId="0" fillId="0" borderId="16" xfId="0" applyNumberFormat="1" applyBorder="1"/>
    <xf numFmtId="0" fontId="1" fillId="0" borderId="18" xfId="0" applyFont="1" applyBorder="1" applyAlignment="1">
      <alignment wrapText="1"/>
    </xf>
    <xf numFmtId="169" fontId="1" fillId="0" borderId="16" xfId="0" applyNumberFormat="1" applyFont="1" applyBorder="1"/>
    <xf numFmtId="47" fontId="1" fillId="0" borderId="3" xfId="0" applyNumberFormat="1" applyFont="1" applyBorder="1"/>
    <xf numFmtId="169" fontId="1" fillId="0" borderId="5" xfId="0" applyNumberFormat="1" applyFont="1" applyBorder="1"/>
    <xf numFmtId="169" fontId="1" fillId="0" borderId="0" xfId="0" applyNumberFormat="1" applyFont="1" applyBorder="1"/>
    <xf numFmtId="169" fontId="1" fillId="0" borderId="9" xfId="0" applyNumberFormat="1" applyFont="1" applyBorder="1"/>
    <xf numFmtId="171" fontId="1" fillId="0" borderId="5" xfId="0" applyNumberFormat="1" applyFont="1" applyBorder="1"/>
    <xf numFmtId="0" fontId="1" fillId="0" borderId="0" xfId="0" applyFont="1" applyBorder="1"/>
    <xf numFmtId="169" fontId="1" fillId="0" borderId="17" xfId="0" applyNumberFormat="1" applyFont="1" applyBorder="1"/>
    <xf numFmtId="0" fontId="1" fillId="0" borderId="10" xfId="0" applyFont="1" applyBorder="1"/>
    <xf numFmtId="0" fontId="0" fillId="0" borderId="14" xfId="0" applyBorder="1"/>
    <xf numFmtId="164" fontId="0" fillId="0" borderId="0" xfId="0" applyNumberFormat="1" applyBorder="1" applyAlignment="1">
      <alignment horizontal="left"/>
    </xf>
    <xf numFmtId="0" fontId="0" fillId="0" borderId="11" xfId="0" applyBorder="1"/>
    <xf numFmtId="0" fontId="1" fillId="0" borderId="27" xfId="0" applyFont="1" applyBorder="1"/>
    <xf numFmtId="169" fontId="0" fillId="0" borderId="29" xfId="0" applyNumberFormat="1" applyBorder="1"/>
    <xf numFmtId="0" fontId="0" fillId="0" borderId="27" xfId="0" applyBorder="1"/>
    <xf numFmtId="169" fontId="0" fillId="0" borderId="28" xfId="0" applyNumberFormat="1" applyBorder="1"/>
    <xf numFmtId="0" fontId="1" fillId="0" borderId="12" xfId="0" applyFont="1" applyBorder="1"/>
    <xf numFmtId="169" fontId="0" fillId="0" borderId="11" xfId="0" applyNumberFormat="1" applyBorder="1"/>
    <xf numFmtId="0" fontId="0" fillId="0" borderId="30" xfId="0" applyBorder="1"/>
    <xf numFmtId="0" fontId="0" fillId="0" borderId="31" xfId="0" applyBorder="1"/>
    <xf numFmtId="0" fontId="2" fillId="0" borderId="19" xfId="0" applyFont="1" applyBorder="1"/>
    <xf numFmtId="165" fontId="0" fillId="0" borderId="0" xfId="0" applyNumberFormat="1" applyBorder="1"/>
    <xf numFmtId="0" fontId="2" fillId="0" borderId="18" xfId="0" applyFont="1" applyBorder="1" applyAlignment="1">
      <alignment wrapText="1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" xfId="0" applyBorder="1" applyAlignment="1">
      <alignment horizontal="center"/>
    </xf>
    <xf numFmtId="165" fontId="0" fillId="0" borderId="18" xfId="0" applyNumberFormat="1" applyBorder="1"/>
    <xf numFmtId="166" fontId="1" fillId="0" borderId="19" xfId="0" applyNumberFormat="1" applyFont="1" applyBorder="1"/>
    <xf numFmtId="0" fontId="2" fillId="0" borderId="21" xfId="0" applyFont="1" applyBorder="1" applyAlignment="1">
      <alignment horizontal="center"/>
    </xf>
    <xf numFmtId="0" fontId="0" fillId="0" borderId="21" xfId="0" applyBorder="1" applyAlignment="1">
      <alignment horizontal="center"/>
    </xf>
    <xf numFmtId="47" fontId="1" fillId="0" borderId="2" xfId="0" applyNumberFormat="1" applyFont="1" applyBorder="1"/>
    <xf numFmtId="169" fontId="1" fillId="0" borderId="21" xfId="0" applyNumberFormat="1" applyFont="1" applyBorder="1"/>
    <xf numFmtId="171" fontId="1" fillId="0" borderId="23" xfId="0" applyNumberFormat="1" applyFont="1" applyBorder="1"/>
    <xf numFmtId="169" fontId="1" fillId="0" borderId="33" xfId="0" applyNumberFormat="1" applyFont="1" applyBorder="1"/>
    <xf numFmtId="165" fontId="1" fillId="0" borderId="18" xfId="0" applyNumberFormat="1" applyFont="1" applyBorder="1"/>
    <xf numFmtId="165" fontId="1" fillId="0" borderId="26" xfId="0" applyNumberFormat="1" applyFont="1" applyBorder="1"/>
    <xf numFmtId="169" fontId="1" fillId="0" borderId="37" xfId="0" applyNumberFormat="1" applyFont="1" applyBorder="1"/>
    <xf numFmtId="169" fontId="1" fillId="0" borderId="38" xfId="0" applyNumberFormat="1" applyFont="1" applyBorder="1"/>
    <xf numFmtId="165" fontId="1" fillId="0" borderId="36" xfId="0" applyNumberFormat="1" applyFont="1" applyBorder="1"/>
    <xf numFmtId="0" fontId="1" fillId="0" borderId="13" xfId="0" applyFont="1" applyBorder="1"/>
    <xf numFmtId="0" fontId="2" fillId="0" borderId="24" xfId="0" applyFont="1" applyBorder="1" applyAlignment="1">
      <alignment wrapText="1"/>
    </xf>
    <xf numFmtId="0" fontId="1" fillId="0" borderId="24" xfId="0" applyFont="1" applyBorder="1" applyAlignment="1">
      <alignment horizontal="center"/>
    </xf>
    <xf numFmtId="169" fontId="1" fillId="0" borderId="24" xfId="0" applyNumberFormat="1" applyFont="1" applyBorder="1" applyAlignment="1">
      <alignment wrapText="1"/>
    </xf>
    <xf numFmtId="165" fontId="1" fillId="0" borderId="41" xfId="0" applyNumberFormat="1" applyFont="1" applyBorder="1"/>
    <xf numFmtId="169" fontId="1" fillId="0" borderId="42" xfId="0" applyNumberFormat="1" applyFont="1" applyBorder="1"/>
    <xf numFmtId="169" fontId="1" fillId="0" borderId="43" xfId="0" applyNumberFormat="1" applyFont="1" applyBorder="1"/>
    <xf numFmtId="169" fontId="1" fillId="0" borderId="44" xfId="0" applyNumberFormat="1" applyFont="1" applyBorder="1"/>
    <xf numFmtId="0" fontId="1" fillId="0" borderId="13" xfId="0" applyFont="1" applyBorder="1" applyAlignment="1">
      <alignment wrapText="1"/>
    </xf>
    <xf numFmtId="0" fontId="1" fillId="0" borderId="24" xfId="0" applyFont="1" applyBorder="1" applyAlignment="1">
      <alignment horizontal="center" wrapText="1"/>
    </xf>
    <xf numFmtId="0" fontId="1" fillId="0" borderId="10" xfId="0" applyFont="1" applyBorder="1" applyAlignment="1">
      <alignment wrapText="1"/>
    </xf>
    <xf numFmtId="169" fontId="1" fillId="0" borderId="39" xfId="0" applyNumberFormat="1" applyFont="1" applyBorder="1" applyAlignment="1">
      <alignment wrapText="1"/>
    </xf>
    <xf numFmtId="171" fontId="1" fillId="0" borderId="25" xfId="0" applyNumberFormat="1" applyFont="1" applyBorder="1" applyAlignment="1">
      <alignment wrapText="1"/>
    </xf>
    <xf numFmtId="171" fontId="1" fillId="0" borderId="22" xfId="0" applyNumberFormat="1" applyFont="1" applyBorder="1" applyAlignment="1">
      <alignment wrapText="1"/>
    </xf>
    <xf numFmtId="169" fontId="1" fillId="0" borderId="40" xfId="0" applyNumberFormat="1" applyFont="1" applyBorder="1" applyAlignment="1">
      <alignment wrapText="1"/>
    </xf>
    <xf numFmtId="169" fontId="1" fillId="0" borderId="14" xfId="0" applyNumberFormat="1" applyFont="1" applyBorder="1" applyAlignment="1">
      <alignment wrapText="1"/>
    </xf>
    <xf numFmtId="0" fontId="0" fillId="0" borderId="0" xfId="0" applyFont="1" applyFill="1" applyBorder="1"/>
    <xf numFmtId="169" fontId="0" fillId="0" borderId="0" xfId="0" applyNumberFormat="1" applyBorder="1"/>
    <xf numFmtId="0" fontId="0" fillId="0" borderId="32" xfId="0" applyBorder="1" applyAlignment="1">
      <alignment horizontal="center"/>
    </xf>
    <xf numFmtId="21" fontId="1" fillId="0" borderId="4" xfId="0" applyNumberFormat="1" applyFont="1" applyBorder="1"/>
    <xf numFmtId="169" fontId="1" fillId="0" borderId="45" xfId="0" applyNumberFormat="1" applyFont="1" applyBorder="1"/>
    <xf numFmtId="169" fontId="1" fillId="0" borderId="34" xfId="0" applyNumberFormat="1" applyFont="1" applyBorder="1"/>
    <xf numFmtId="169" fontId="1" fillId="0" borderId="32" xfId="0" applyNumberFormat="1" applyFont="1" applyBorder="1"/>
    <xf numFmtId="169" fontId="1" fillId="0" borderId="46" xfId="0" applyNumberFormat="1" applyFont="1" applyBorder="1"/>
    <xf numFmtId="169" fontId="1" fillId="0" borderId="35" xfId="0" applyNumberFormat="1" applyFont="1" applyBorder="1"/>
    <xf numFmtId="169" fontId="4" fillId="0" borderId="0" xfId="0" applyNumberFormat="1" applyFont="1" applyBorder="1"/>
    <xf numFmtId="171" fontId="0" fillId="0" borderId="0" xfId="0" applyNumberFormat="1" applyBorder="1"/>
    <xf numFmtId="169" fontId="2" fillId="0" borderId="0" xfId="0" applyNumberFormat="1" applyFont="1" applyBorder="1"/>
    <xf numFmtId="21" fontId="0" fillId="0" borderId="0" xfId="0" applyNumberFormat="1" applyBorder="1"/>
    <xf numFmtId="0" fontId="1" fillId="0" borderId="16" xfId="0" applyFont="1" applyBorder="1"/>
    <xf numFmtId="0" fontId="0" fillId="0" borderId="0" xfId="0" applyAlignment="1">
      <alignment horizontal="left"/>
    </xf>
    <xf numFmtId="169" fontId="1" fillId="0" borderId="11" xfId="0" applyNumberFormat="1" applyFont="1" applyBorder="1"/>
    <xf numFmtId="0" fontId="2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171" fontId="1" fillId="0" borderId="0" xfId="0" applyNumberFormat="1" applyFont="1" applyBorder="1"/>
    <xf numFmtId="170" fontId="1" fillId="0" borderId="16" xfId="0" applyNumberFormat="1" applyFont="1" applyBorder="1"/>
    <xf numFmtId="169" fontId="2" fillId="0" borderId="16" xfId="0" applyNumberFormat="1" applyFont="1" applyBorder="1"/>
    <xf numFmtId="169" fontId="2" fillId="0" borderId="21" xfId="0" applyNumberFormat="1" applyFont="1" applyBorder="1"/>
    <xf numFmtId="21" fontId="1" fillId="0" borderId="0" xfId="0" applyNumberFormat="1" applyFont="1" applyBorder="1"/>
    <xf numFmtId="169" fontId="1" fillId="0" borderId="47" xfId="0" applyNumberFormat="1" applyFont="1" applyBorder="1"/>
    <xf numFmtId="169" fontId="1" fillId="0" borderId="48" xfId="0" applyNumberFormat="1" applyFont="1" applyBorder="1"/>
    <xf numFmtId="169" fontId="1" fillId="0" borderId="20" xfId="0" applyNumberFormat="1" applyFont="1" applyBorder="1"/>
    <xf numFmtId="21" fontId="1" fillId="0" borderId="2" xfId="0" applyNumberFormat="1" applyFont="1" applyBorder="1"/>
    <xf numFmtId="169" fontId="0" fillId="0" borderId="16" xfId="0" applyNumberFormat="1" applyBorder="1"/>
    <xf numFmtId="169" fontId="2" fillId="0" borderId="7" xfId="0" applyNumberFormat="1" applyFont="1" applyBorder="1"/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" fillId="0" borderId="3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4"/>
  <sheetViews>
    <sheetView view="pageBreakPreview" topLeftCell="A6" zoomScale="90" zoomScaleSheetLayoutView="90" workbookViewId="0">
      <selection activeCell="B17" sqref="B17:B40"/>
    </sheetView>
  </sheetViews>
  <sheetFormatPr baseColWidth="10" defaultColWidth="11.42578125" defaultRowHeight="12.75"/>
  <cols>
    <col min="1" max="1" width="11.85546875" bestFit="1" customWidth="1"/>
    <col min="2" max="2" width="9.140625" customWidth="1"/>
    <col min="3" max="3" width="7.7109375" customWidth="1"/>
    <col min="4" max="4" width="37.28515625" bestFit="1" customWidth="1"/>
    <col min="5" max="5" width="15.7109375" customWidth="1"/>
    <col min="6" max="6" width="15.28515625" customWidth="1"/>
    <col min="7" max="7" width="13.28515625" customWidth="1"/>
  </cols>
  <sheetData>
    <row r="1" spans="1:7">
      <c r="C1" t="s">
        <v>18</v>
      </c>
    </row>
    <row r="2" spans="1:7">
      <c r="C2" s="5" t="s">
        <v>40</v>
      </c>
    </row>
    <row r="3" spans="1:7">
      <c r="C3" s="5" t="s">
        <v>77</v>
      </c>
    </row>
    <row r="4" spans="1:7">
      <c r="C4" s="5" t="s">
        <v>79</v>
      </c>
    </row>
    <row r="5" spans="1:7">
      <c r="C5" s="5" t="s">
        <v>81</v>
      </c>
    </row>
    <row r="6" spans="1:7">
      <c r="C6" s="5" t="s">
        <v>23</v>
      </c>
    </row>
    <row r="7" spans="1:7">
      <c r="C7" s="5" t="s">
        <v>74</v>
      </c>
      <c r="E7" s="20"/>
    </row>
    <row r="8" spans="1:7">
      <c r="C8" s="5" t="s">
        <v>82</v>
      </c>
    </row>
    <row r="9" spans="1:7">
      <c r="E9" s="5" t="s">
        <v>11</v>
      </c>
    </row>
    <row r="10" spans="1:7">
      <c r="C10" s="5" t="s">
        <v>19</v>
      </c>
      <c r="E10" s="3">
        <v>4</v>
      </c>
      <c r="G10" s="4"/>
    </row>
    <row r="11" spans="1:7">
      <c r="B11" s="5"/>
      <c r="C11" s="5" t="s">
        <v>10</v>
      </c>
    </row>
    <row r="12" spans="1:7">
      <c r="C12" s="20" t="s">
        <v>21</v>
      </c>
      <c r="F12" s="23" t="s">
        <v>14</v>
      </c>
    </row>
    <row r="13" spans="1:7">
      <c r="F13" s="23"/>
    </row>
    <row r="14" spans="1:7" ht="25.5">
      <c r="A14" s="1"/>
      <c r="B14" s="1"/>
      <c r="C14" s="1"/>
      <c r="D14" s="1" t="s">
        <v>33</v>
      </c>
      <c r="E14" s="19" t="s">
        <v>24</v>
      </c>
      <c r="F14" s="44" t="s">
        <v>13</v>
      </c>
      <c r="G14" s="1" t="s">
        <v>6</v>
      </c>
    </row>
    <row r="15" spans="1:7" ht="13.5" customHeight="1">
      <c r="A15" s="73" t="s">
        <v>3</v>
      </c>
      <c r="B15" s="73" t="s">
        <v>5</v>
      </c>
      <c r="C15" s="1" t="s">
        <v>4</v>
      </c>
      <c r="D15" s="37" t="s">
        <v>12</v>
      </c>
      <c r="E15" s="1"/>
      <c r="F15" s="74">
        <f>$E10*1/F17/24</f>
        <v>85.816448152562558</v>
      </c>
      <c r="G15" s="75" t="s">
        <v>16</v>
      </c>
    </row>
    <row r="16" spans="1:7" ht="13.5" customHeight="1">
      <c r="A16" s="6"/>
      <c r="B16" s="25"/>
      <c r="C16" s="6"/>
      <c r="D16" s="16"/>
      <c r="E16" s="6"/>
      <c r="F16" s="41"/>
      <c r="G16" s="28"/>
    </row>
    <row r="17" spans="1:7" ht="17.25" customHeight="1">
      <c r="A17" s="11" t="s">
        <v>60</v>
      </c>
      <c r="B17" s="132">
        <v>1</v>
      </c>
      <c r="C17" s="7">
        <v>18</v>
      </c>
      <c r="D17" s="11" t="s">
        <v>66</v>
      </c>
      <c r="E17" s="22"/>
      <c r="F17" s="43">
        <v>1.9421296296296298E-3</v>
      </c>
      <c r="G17" s="122">
        <f>F17-F$17</f>
        <v>0</v>
      </c>
    </row>
    <row r="18" spans="1:7" ht="17.25" customHeight="1">
      <c r="A18" s="11" t="s">
        <v>60</v>
      </c>
      <c r="B18" s="132">
        <v>2</v>
      </c>
      <c r="C18" s="7">
        <v>22</v>
      </c>
      <c r="D18" s="11" t="s">
        <v>41</v>
      </c>
      <c r="E18" s="39"/>
      <c r="F18" s="43">
        <v>2.1124999999999998E-3</v>
      </c>
      <c r="G18" s="122">
        <f>F18-F$17</f>
        <v>1.7037037037036999E-4</v>
      </c>
    </row>
    <row r="19" spans="1:7" ht="17.25" customHeight="1">
      <c r="A19" s="11" t="s">
        <v>60</v>
      </c>
      <c r="B19" s="132">
        <v>3</v>
      </c>
      <c r="C19" s="7">
        <v>114</v>
      </c>
      <c r="D19" s="11" t="s">
        <v>67</v>
      </c>
      <c r="E19" s="11"/>
      <c r="F19" s="42">
        <v>2.2158564814814814E-3</v>
      </c>
      <c r="G19" s="122">
        <f>F19-F$17</f>
        <v>2.7372685185185161E-4</v>
      </c>
    </row>
    <row r="20" spans="1:7" ht="17.25" customHeight="1">
      <c r="A20" s="11" t="s">
        <v>60</v>
      </c>
      <c r="B20" s="132">
        <v>4</v>
      </c>
      <c r="C20" s="7">
        <v>151</v>
      </c>
      <c r="D20" s="11" t="s">
        <v>57</v>
      </c>
      <c r="E20" s="45"/>
      <c r="F20" s="43">
        <v>2.9136574074074078E-3</v>
      </c>
      <c r="G20" s="45">
        <f>F20-F$17</f>
        <v>9.7152777777777797E-4</v>
      </c>
    </row>
    <row r="21" spans="1:7" ht="17.25" customHeight="1">
      <c r="A21" s="11"/>
      <c r="B21" s="132"/>
      <c r="C21" s="7"/>
      <c r="D21" s="11"/>
      <c r="E21" s="11"/>
      <c r="F21" s="42"/>
      <c r="G21" s="27"/>
    </row>
    <row r="22" spans="1:7" ht="17.25" customHeight="1">
      <c r="A22" s="7" t="s">
        <v>42</v>
      </c>
      <c r="B22" s="132">
        <v>1</v>
      </c>
      <c r="C22" s="7">
        <v>135</v>
      </c>
      <c r="D22" s="11" t="s">
        <v>25</v>
      </c>
      <c r="E22" s="13"/>
      <c r="F22" s="43">
        <v>1.984837962962963E-3</v>
      </c>
      <c r="G22" s="122">
        <f>F22-F$22</f>
        <v>0</v>
      </c>
    </row>
    <row r="23" spans="1:7" ht="17.25" customHeight="1">
      <c r="A23" s="11" t="s">
        <v>42</v>
      </c>
      <c r="B23" s="132">
        <v>2</v>
      </c>
      <c r="C23" s="7">
        <v>126</v>
      </c>
      <c r="D23" s="11" t="s">
        <v>43</v>
      </c>
      <c r="E23" s="11"/>
      <c r="F23" s="42">
        <v>2.1931712962962964E-3</v>
      </c>
      <c r="G23" s="122">
        <f>F23-F$22</f>
        <v>2.0833333333333337E-4</v>
      </c>
    </row>
    <row r="24" spans="1:7" ht="17.25" customHeight="1">
      <c r="A24" s="11"/>
      <c r="B24" s="132"/>
      <c r="C24" s="7"/>
      <c r="D24" s="11"/>
      <c r="E24" s="11"/>
      <c r="F24" s="42"/>
      <c r="G24" s="8"/>
    </row>
    <row r="25" spans="1:7" ht="17.25" customHeight="1">
      <c r="A25" s="7" t="s">
        <v>44</v>
      </c>
      <c r="B25" s="132">
        <v>1</v>
      </c>
      <c r="C25" s="7">
        <v>515</v>
      </c>
      <c r="D25" s="11" t="s">
        <v>70</v>
      </c>
      <c r="E25" s="14"/>
      <c r="F25" s="43">
        <v>2.0675925925925927E-3</v>
      </c>
      <c r="G25" s="27">
        <f>F25-F$25</f>
        <v>0</v>
      </c>
    </row>
    <row r="26" spans="1:7" ht="17.25" customHeight="1">
      <c r="A26" s="11" t="s">
        <v>44</v>
      </c>
      <c r="B26" s="132">
        <v>2</v>
      </c>
      <c r="C26" s="7">
        <v>505</v>
      </c>
      <c r="D26" s="11" t="s">
        <v>61</v>
      </c>
      <c r="E26" s="21">
        <v>2.3081018518518515E-3</v>
      </c>
      <c r="F26" s="43">
        <v>2.0914351851851853E-3</v>
      </c>
      <c r="G26" s="27">
        <f>F26-F$25</f>
        <v>2.3842592592592665E-5</v>
      </c>
    </row>
    <row r="27" spans="1:7" ht="17.25" customHeight="1">
      <c r="A27" s="11" t="s">
        <v>44</v>
      </c>
      <c r="B27" s="132">
        <v>3</v>
      </c>
      <c r="C27" s="7">
        <v>696</v>
      </c>
      <c r="D27" s="11" t="s">
        <v>22</v>
      </c>
      <c r="E27" s="39"/>
      <c r="F27" s="42">
        <v>2.1324074074074075E-3</v>
      </c>
      <c r="G27" s="27">
        <f>F27-F$25</f>
        <v>6.4814814814814856E-5</v>
      </c>
    </row>
    <row r="28" spans="1:7" ht="17.25" customHeight="1">
      <c r="A28" s="11" t="s">
        <v>44</v>
      </c>
      <c r="B28" s="132">
        <v>4</v>
      </c>
      <c r="C28" s="7">
        <v>221</v>
      </c>
      <c r="D28" s="11" t="s">
        <v>72</v>
      </c>
      <c r="E28" s="21">
        <v>5.2562500000000005E-3</v>
      </c>
      <c r="F28" s="43">
        <v>2.1363425925925929E-3</v>
      </c>
      <c r="G28" s="27">
        <f>F28-F$25</f>
        <v>6.8750000000000235E-5</v>
      </c>
    </row>
    <row r="29" spans="1:7" ht="17.25" customHeight="1">
      <c r="A29" s="11" t="s">
        <v>44</v>
      </c>
      <c r="B29" s="132">
        <v>5</v>
      </c>
      <c r="C29" s="7">
        <v>695</v>
      </c>
      <c r="D29" s="11" t="s">
        <v>52</v>
      </c>
      <c r="E29" s="39"/>
      <c r="F29" s="42">
        <v>2.2209490740740744E-3</v>
      </c>
      <c r="G29" s="27">
        <f>F29-F$25</f>
        <v>1.5335648148148175E-4</v>
      </c>
    </row>
    <row r="30" spans="1:7" ht="17.25" customHeight="1">
      <c r="A30" s="11" t="s">
        <v>44</v>
      </c>
      <c r="B30" s="132">
        <v>6</v>
      </c>
      <c r="C30" s="7">
        <v>504</v>
      </c>
      <c r="D30" s="11" t="s">
        <v>49</v>
      </c>
      <c r="E30" s="14"/>
      <c r="F30" s="43">
        <v>2.2752314814814818E-3</v>
      </c>
      <c r="G30" s="27">
        <f>F30-F$25</f>
        <v>2.0763888888888915E-4</v>
      </c>
    </row>
    <row r="31" spans="1:7" ht="17.25" customHeight="1">
      <c r="A31" s="11" t="s">
        <v>44</v>
      </c>
      <c r="B31" s="132">
        <v>7</v>
      </c>
      <c r="C31" s="7">
        <v>427</v>
      </c>
      <c r="D31" s="11" t="s">
        <v>53</v>
      </c>
      <c r="E31" s="116"/>
      <c r="F31" s="42">
        <v>2.3056712962962965E-3</v>
      </c>
      <c r="G31" s="27">
        <f>F31-F$25</f>
        <v>2.3807870370370389E-4</v>
      </c>
    </row>
    <row r="32" spans="1:7" ht="17.25" customHeight="1">
      <c r="A32" s="11" t="s">
        <v>44</v>
      </c>
      <c r="B32" s="132">
        <v>8</v>
      </c>
      <c r="C32" s="7">
        <v>698</v>
      </c>
      <c r="D32" s="11" t="s">
        <v>51</v>
      </c>
      <c r="E32" s="45"/>
      <c r="F32" s="42">
        <v>2.9078703703703701E-3</v>
      </c>
      <c r="G32" s="27">
        <f>F32-F$25</f>
        <v>8.4027777777777746E-4</v>
      </c>
    </row>
    <row r="33" spans="1:7" ht="17.25" customHeight="1">
      <c r="A33" s="11" t="s">
        <v>44</v>
      </c>
      <c r="B33" s="132">
        <v>9</v>
      </c>
      <c r="C33" s="7">
        <v>430</v>
      </c>
      <c r="D33" s="11" t="s">
        <v>73</v>
      </c>
      <c r="E33" s="39"/>
      <c r="F33" s="42">
        <v>6.4693287037037037E-3</v>
      </c>
      <c r="G33" s="27">
        <f>F33-F$25</f>
        <v>4.4017361111111115E-3</v>
      </c>
    </row>
    <row r="34" spans="1:7" ht="17.25" customHeight="1">
      <c r="A34" s="11" t="s">
        <v>44</v>
      </c>
      <c r="B34" s="132" t="s">
        <v>17</v>
      </c>
      <c r="C34" s="7" t="s">
        <v>45</v>
      </c>
      <c r="D34" s="11" t="s">
        <v>46</v>
      </c>
      <c r="E34" s="14"/>
      <c r="F34" s="42" t="s">
        <v>71</v>
      </c>
      <c r="G34" s="27" t="e">
        <f>F34-F$28</f>
        <v>#VALUE!</v>
      </c>
    </row>
    <row r="35" spans="1:7" ht="17.25" customHeight="1">
      <c r="A35" s="11"/>
      <c r="B35" s="132"/>
      <c r="C35" s="7"/>
      <c r="D35" s="11"/>
      <c r="E35" s="14"/>
      <c r="F35" s="42"/>
      <c r="G35" s="27"/>
    </row>
    <row r="36" spans="1:7" ht="17.25" customHeight="1">
      <c r="A36" s="11" t="s">
        <v>7</v>
      </c>
      <c r="B36" s="132">
        <v>1</v>
      </c>
      <c r="C36" s="7">
        <v>878</v>
      </c>
      <c r="D36" s="11" t="s">
        <v>27</v>
      </c>
      <c r="E36" s="11"/>
      <c r="F36" s="42">
        <v>2.2770833333333332E-3</v>
      </c>
      <c r="G36" s="27">
        <f>F36-F$36</f>
        <v>0</v>
      </c>
    </row>
    <row r="37" spans="1:7" ht="17.25" customHeight="1">
      <c r="A37" s="11" t="s">
        <v>7</v>
      </c>
      <c r="B37" s="132">
        <v>2</v>
      </c>
      <c r="C37" s="7">
        <v>697</v>
      </c>
      <c r="D37" s="11" t="s">
        <v>26</v>
      </c>
      <c r="E37" s="11"/>
      <c r="F37" s="42">
        <v>2.5002314814814813E-3</v>
      </c>
      <c r="G37" s="27">
        <f>F37-F$36</f>
        <v>2.231481481481481E-4</v>
      </c>
    </row>
    <row r="38" spans="1:7" ht="17.25" customHeight="1">
      <c r="A38" s="11"/>
      <c r="B38" s="132"/>
      <c r="C38" s="7"/>
      <c r="D38" s="11"/>
      <c r="E38" s="11"/>
      <c r="F38" s="42"/>
      <c r="G38" s="27"/>
    </row>
    <row r="39" spans="1:7" ht="17.25" customHeight="1">
      <c r="A39" s="11" t="s">
        <v>59</v>
      </c>
      <c r="B39" s="132">
        <v>1</v>
      </c>
      <c r="C39" s="7">
        <v>632</v>
      </c>
      <c r="D39" s="11" t="s">
        <v>55</v>
      </c>
      <c r="E39" s="11"/>
      <c r="F39" s="42">
        <v>2.3732638888888887E-3</v>
      </c>
      <c r="G39" s="27">
        <f>F39-F$39</f>
        <v>0</v>
      </c>
    </row>
    <row r="40" spans="1:7" ht="17.25" customHeight="1">
      <c r="A40" s="11" t="s">
        <v>47</v>
      </c>
      <c r="B40" s="132">
        <v>2</v>
      </c>
      <c r="C40" s="7">
        <v>690</v>
      </c>
      <c r="D40" s="11" t="s">
        <v>48</v>
      </c>
      <c r="E40" s="116"/>
      <c r="F40" s="42">
        <v>3.0192129629629631E-3</v>
      </c>
      <c r="G40" s="27">
        <f>F40-F$39</f>
        <v>6.4594907407407439E-4</v>
      </c>
    </row>
    <row r="41" spans="1:7" ht="17.25" customHeight="1">
      <c r="A41" s="11"/>
      <c r="B41" s="17"/>
      <c r="C41" s="7"/>
      <c r="D41" s="11"/>
      <c r="E41" s="116"/>
      <c r="F41" s="42"/>
      <c r="G41" s="122"/>
    </row>
    <row r="42" spans="1:7" ht="17.25" customHeight="1">
      <c r="A42" s="7"/>
      <c r="B42" s="17"/>
      <c r="C42" s="7"/>
      <c r="D42" s="11"/>
      <c r="E42" s="21"/>
      <c r="F42" s="43"/>
      <c r="G42" s="27"/>
    </row>
    <row r="43" spans="1:7" ht="17.25" customHeight="1">
      <c r="A43" s="7"/>
      <c r="B43" s="7"/>
      <c r="C43" s="11" t="s">
        <v>15</v>
      </c>
      <c r="D43" s="7"/>
      <c r="E43" s="7"/>
      <c r="F43" s="8"/>
      <c r="G43" s="8"/>
    </row>
    <row r="44" spans="1:7" ht="17.25" customHeight="1">
      <c r="A44" s="9"/>
      <c r="B44" s="9"/>
      <c r="C44" s="12" t="s">
        <v>39</v>
      </c>
      <c r="D44" s="9"/>
      <c r="E44" s="9"/>
      <c r="F44" s="10"/>
      <c r="G44" s="10"/>
    </row>
  </sheetData>
  <sortState ref="A14:H37">
    <sortCondition ref="F14:F17"/>
  </sortState>
  <phoneticPr fontId="0" type="noConversion"/>
  <pageMargins left="0.74803149606299213" right="0.74803149606299213" top="0.98425196850393704" bottom="0.98425196850393704" header="0" footer="0"/>
  <pageSetup scale="78" orientation="portrait" horizontalDpi="4294967295" verticalDpi="4294967295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G40"/>
  <sheetViews>
    <sheetView view="pageBreakPreview" topLeftCell="A28" zoomScaleSheetLayoutView="100" workbookViewId="0">
      <selection activeCell="C36" sqref="C36"/>
    </sheetView>
  </sheetViews>
  <sheetFormatPr baseColWidth="10" defaultColWidth="11.42578125" defaultRowHeight="12.75"/>
  <cols>
    <col min="1" max="1" width="11.85546875" bestFit="1" customWidth="1"/>
    <col min="2" max="2" width="9.140625" customWidth="1"/>
    <col min="3" max="3" width="7.7109375" customWidth="1"/>
    <col min="4" max="4" width="37.28515625" bestFit="1" customWidth="1"/>
    <col min="5" max="5" width="15.7109375" customWidth="1"/>
    <col min="6" max="6" width="15.28515625" customWidth="1"/>
    <col min="7" max="7" width="13.28515625" customWidth="1"/>
  </cols>
  <sheetData>
    <row r="1" spans="1:7">
      <c r="C1" t="s">
        <v>18</v>
      </c>
    </row>
    <row r="2" spans="1:7">
      <c r="C2" s="5" t="s">
        <v>40</v>
      </c>
    </row>
    <row r="3" spans="1:7">
      <c r="C3" s="5" t="s">
        <v>77</v>
      </c>
    </row>
    <row r="4" spans="1:7">
      <c r="C4" s="5" t="s">
        <v>79</v>
      </c>
    </row>
    <row r="5" spans="1:7">
      <c r="C5" s="5" t="s">
        <v>81</v>
      </c>
    </row>
    <row r="6" spans="1:7">
      <c r="C6" s="5" t="s">
        <v>23</v>
      </c>
    </row>
    <row r="7" spans="1:7">
      <c r="C7" s="5" t="s">
        <v>74</v>
      </c>
      <c r="E7" s="20"/>
    </row>
    <row r="8" spans="1:7">
      <c r="C8" s="5" t="s">
        <v>82</v>
      </c>
    </row>
    <row r="9" spans="1:7">
      <c r="E9" s="5" t="s">
        <v>11</v>
      </c>
    </row>
    <row r="10" spans="1:7">
      <c r="C10" s="5" t="s">
        <v>19</v>
      </c>
      <c r="E10" s="3">
        <v>4</v>
      </c>
      <c r="G10" s="4"/>
    </row>
    <row r="11" spans="1:7">
      <c r="B11" s="5"/>
      <c r="C11" s="5" t="s">
        <v>10</v>
      </c>
    </row>
    <row r="12" spans="1:7">
      <c r="C12" t="s">
        <v>2</v>
      </c>
      <c r="E12" s="117" t="s">
        <v>14</v>
      </c>
      <c r="F12" s="23"/>
    </row>
    <row r="13" spans="1:7">
      <c r="C13" s="20" t="s">
        <v>20</v>
      </c>
      <c r="F13" s="23"/>
    </row>
    <row r="14" spans="1:7" ht="25.5">
      <c r="B14" s="1"/>
      <c r="C14" s="1"/>
      <c r="D14" s="1" t="s">
        <v>0</v>
      </c>
      <c r="E14" s="19" t="s">
        <v>24</v>
      </c>
      <c r="F14" s="44" t="s">
        <v>13</v>
      </c>
      <c r="G14" s="1" t="s">
        <v>6</v>
      </c>
    </row>
    <row r="15" spans="1:7" ht="13.5" customHeight="1">
      <c r="A15" s="6" t="s">
        <v>3</v>
      </c>
      <c r="B15" s="133" t="s">
        <v>5</v>
      </c>
      <c r="C15" s="6" t="s">
        <v>4</v>
      </c>
      <c r="D15" s="16" t="s">
        <v>12</v>
      </c>
      <c r="E15" s="6"/>
      <c r="F15" s="41">
        <f>$E10*1/F17/24</f>
        <v>85.816448152562558</v>
      </c>
      <c r="G15" s="15" t="s">
        <v>16</v>
      </c>
    </row>
    <row r="16" spans="1:7" ht="13.5" customHeight="1">
      <c r="A16" s="6"/>
      <c r="B16" s="133"/>
      <c r="C16" s="6"/>
      <c r="D16" s="16"/>
      <c r="E16" s="6"/>
      <c r="F16" s="41"/>
      <c r="G16" s="28"/>
    </row>
    <row r="17" spans="1:7" ht="17.25" customHeight="1">
      <c r="A17" s="11" t="s">
        <v>60</v>
      </c>
      <c r="B17" s="132">
        <v>1</v>
      </c>
      <c r="C17" s="7">
        <v>18</v>
      </c>
      <c r="D17" s="11" t="s">
        <v>66</v>
      </c>
      <c r="E17" s="22"/>
      <c r="F17" s="43">
        <v>1.9421296296296298E-3</v>
      </c>
      <c r="G17" s="122">
        <f>F17-F$17</f>
        <v>0</v>
      </c>
    </row>
    <row r="18" spans="1:7" ht="17.25" customHeight="1">
      <c r="A18" s="7" t="s">
        <v>42</v>
      </c>
      <c r="B18" s="132">
        <v>2</v>
      </c>
      <c r="C18" s="7">
        <v>135</v>
      </c>
      <c r="D18" s="11" t="s">
        <v>25</v>
      </c>
      <c r="E18" s="13"/>
      <c r="F18" s="43">
        <v>1.984837962962963E-3</v>
      </c>
      <c r="G18" s="122">
        <f>F18-F$17</f>
        <v>4.2708333333333183E-5</v>
      </c>
    </row>
    <row r="19" spans="1:7">
      <c r="A19" s="7" t="s">
        <v>44</v>
      </c>
      <c r="B19" s="132">
        <v>3</v>
      </c>
      <c r="C19" s="7">
        <v>515</v>
      </c>
      <c r="D19" s="11" t="s">
        <v>70</v>
      </c>
      <c r="E19" s="14"/>
      <c r="F19" s="43">
        <v>2.0675925925925927E-3</v>
      </c>
      <c r="G19" s="122">
        <f>F19-F$17</f>
        <v>1.2546296296296285E-4</v>
      </c>
    </row>
    <row r="20" spans="1:7" ht="17.25" customHeight="1">
      <c r="A20" s="11" t="s">
        <v>44</v>
      </c>
      <c r="B20" s="132">
        <v>4</v>
      </c>
      <c r="C20" s="7">
        <v>505</v>
      </c>
      <c r="D20" s="11" t="s">
        <v>61</v>
      </c>
      <c r="E20" s="130">
        <v>2.3081018518518515E-3</v>
      </c>
      <c r="F20" s="43">
        <v>2.0914351851851853E-3</v>
      </c>
      <c r="G20" s="122">
        <f>F20-F$17</f>
        <v>1.4930555555555552E-4</v>
      </c>
    </row>
    <row r="21" spans="1:7" ht="17.25" customHeight="1">
      <c r="A21" s="11" t="s">
        <v>60</v>
      </c>
      <c r="B21" s="132">
        <v>5</v>
      </c>
      <c r="C21" s="7">
        <v>22</v>
      </c>
      <c r="D21" s="11" t="s">
        <v>41</v>
      </c>
      <c r="E21" s="39"/>
      <c r="F21" s="43">
        <v>2.1124999999999998E-3</v>
      </c>
      <c r="G21" s="122">
        <f>F21-F$17</f>
        <v>1.7037037037036999E-4</v>
      </c>
    </row>
    <row r="22" spans="1:7" ht="17.25" customHeight="1">
      <c r="A22" s="11" t="s">
        <v>44</v>
      </c>
      <c r="B22" s="132">
        <v>6</v>
      </c>
      <c r="C22" s="7">
        <v>696</v>
      </c>
      <c r="D22" s="11" t="s">
        <v>22</v>
      </c>
      <c r="E22" s="39"/>
      <c r="F22" s="42">
        <v>2.1324074074074075E-3</v>
      </c>
      <c r="G22" s="122">
        <f>F22-F$17</f>
        <v>1.9027777777777771E-4</v>
      </c>
    </row>
    <row r="23" spans="1:7" ht="17.25" customHeight="1">
      <c r="A23" s="11" t="s">
        <v>44</v>
      </c>
      <c r="B23" s="132">
        <v>7</v>
      </c>
      <c r="C23" s="7">
        <v>221</v>
      </c>
      <c r="D23" s="11" t="s">
        <v>72</v>
      </c>
      <c r="E23" s="21">
        <v>5.2562500000000005E-3</v>
      </c>
      <c r="F23" s="43">
        <v>2.1363425925925929E-3</v>
      </c>
      <c r="G23" s="122">
        <f>F23-F$17</f>
        <v>1.9421296296296309E-4</v>
      </c>
    </row>
    <row r="24" spans="1:7" ht="17.25" customHeight="1">
      <c r="A24" s="11" t="s">
        <v>42</v>
      </c>
      <c r="B24" s="132">
        <v>8</v>
      </c>
      <c r="C24" s="7">
        <v>126</v>
      </c>
      <c r="D24" s="11" t="s">
        <v>43</v>
      </c>
      <c r="E24" s="11"/>
      <c r="F24" s="42">
        <v>2.1931712962962964E-3</v>
      </c>
      <c r="G24" s="122">
        <f>F24-F$17</f>
        <v>2.5104166666666656E-4</v>
      </c>
    </row>
    <row r="25" spans="1:7" ht="17.25" customHeight="1">
      <c r="A25" s="11" t="s">
        <v>60</v>
      </c>
      <c r="B25" s="132">
        <v>9</v>
      </c>
      <c r="C25" s="7">
        <v>114</v>
      </c>
      <c r="D25" s="11" t="s">
        <v>67</v>
      </c>
      <c r="E25" s="11"/>
      <c r="F25" s="42">
        <v>2.2158564814814814E-3</v>
      </c>
      <c r="G25" s="122">
        <f>F25-F$17</f>
        <v>2.7372685185185161E-4</v>
      </c>
    </row>
    <row r="26" spans="1:7" ht="17.25" customHeight="1">
      <c r="A26" s="11" t="s">
        <v>44</v>
      </c>
      <c r="B26" s="132">
        <v>10</v>
      </c>
      <c r="C26" s="7">
        <v>695</v>
      </c>
      <c r="D26" s="11" t="s">
        <v>52</v>
      </c>
      <c r="E26" s="39"/>
      <c r="F26" s="42">
        <v>2.2209490740740744E-3</v>
      </c>
      <c r="G26" s="122">
        <f>F26-F$17</f>
        <v>2.788194444444446E-4</v>
      </c>
    </row>
    <row r="27" spans="1:7" ht="17.25" customHeight="1">
      <c r="A27" s="11" t="s">
        <v>44</v>
      </c>
      <c r="B27" s="132">
        <v>11</v>
      </c>
      <c r="C27" s="7">
        <v>504</v>
      </c>
      <c r="D27" s="11" t="s">
        <v>49</v>
      </c>
      <c r="E27" s="14"/>
      <c r="F27" s="43">
        <v>2.2752314814814818E-3</v>
      </c>
      <c r="G27" s="122">
        <f>F27-F$17</f>
        <v>3.33101851851852E-4</v>
      </c>
    </row>
    <row r="28" spans="1:7" ht="17.25" customHeight="1">
      <c r="A28" s="11" t="s">
        <v>7</v>
      </c>
      <c r="B28" s="132">
        <v>12</v>
      </c>
      <c r="C28" s="7">
        <v>878</v>
      </c>
      <c r="D28" s="11" t="s">
        <v>27</v>
      </c>
      <c r="E28" s="11"/>
      <c r="F28" s="42">
        <v>2.2770833333333332E-3</v>
      </c>
      <c r="G28" s="45">
        <f>F28-F$35</f>
        <v>-4.1922453703703705E-3</v>
      </c>
    </row>
    <row r="29" spans="1:7" ht="17.25" customHeight="1">
      <c r="A29" s="11" t="s">
        <v>44</v>
      </c>
      <c r="B29" s="132">
        <v>13</v>
      </c>
      <c r="C29" s="7">
        <v>427</v>
      </c>
      <c r="D29" s="11" t="s">
        <v>53</v>
      </c>
      <c r="E29" s="11"/>
      <c r="F29" s="42">
        <v>2.3056712962962965E-3</v>
      </c>
      <c r="G29" s="122">
        <f>F29-F$17</f>
        <v>3.6354166666666674E-4</v>
      </c>
    </row>
    <row r="30" spans="1:7" ht="17.25" customHeight="1">
      <c r="A30" s="11" t="s">
        <v>59</v>
      </c>
      <c r="B30" s="132">
        <v>14</v>
      </c>
      <c r="C30" s="7">
        <v>632</v>
      </c>
      <c r="D30" s="11" t="s">
        <v>55</v>
      </c>
      <c r="E30" s="11"/>
      <c r="F30" s="42">
        <v>2.3732638888888887E-3</v>
      </c>
      <c r="G30" s="122">
        <f>F30-F$17</f>
        <v>4.3113425925925893E-4</v>
      </c>
    </row>
    <row r="31" spans="1:7" ht="17.25" customHeight="1">
      <c r="A31" s="11" t="s">
        <v>7</v>
      </c>
      <c r="B31" s="132">
        <v>15</v>
      </c>
      <c r="C31" s="7">
        <v>697</v>
      </c>
      <c r="D31" s="11" t="s">
        <v>26</v>
      </c>
      <c r="E31" s="116"/>
      <c r="F31" s="42">
        <v>2.5002314814814813E-3</v>
      </c>
      <c r="G31" s="122">
        <f>F31-F$17</f>
        <v>5.5810185185185151E-4</v>
      </c>
    </row>
    <row r="32" spans="1:7" ht="17.25" customHeight="1">
      <c r="A32" s="11" t="s">
        <v>44</v>
      </c>
      <c r="B32" s="132">
        <v>16</v>
      </c>
      <c r="C32" s="7">
        <v>698</v>
      </c>
      <c r="D32" s="11" t="s">
        <v>51</v>
      </c>
      <c r="E32" s="45"/>
      <c r="F32" s="42">
        <v>2.9078703703703701E-3</v>
      </c>
      <c r="G32" s="45">
        <f>F32-F$17</f>
        <v>9.6574074074074032E-4</v>
      </c>
    </row>
    <row r="33" spans="1:7" ht="17.25" customHeight="1">
      <c r="A33" s="11" t="s">
        <v>60</v>
      </c>
      <c r="B33" s="132">
        <v>17</v>
      </c>
      <c r="C33" s="7">
        <v>151</v>
      </c>
      <c r="D33" s="11" t="s">
        <v>57</v>
      </c>
      <c r="E33" s="39"/>
      <c r="F33" s="43">
        <v>2.9136574074074078E-3</v>
      </c>
      <c r="G33" s="45">
        <f>F33-F$17</f>
        <v>9.7152777777777797E-4</v>
      </c>
    </row>
    <row r="34" spans="1:7" ht="17.25" customHeight="1">
      <c r="A34" s="11" t="s">
        <v>47</v>
      </c>
      <c r="B34" s="132">
        <v>18</v>
      </c>
      <c r="C34" s="7">
        <v>690</v>
      </c>
      <c r="D34" s="11" t="s">
        <v>48</v>
      </c>
      <c r="E34" s="11"/>
      <c r="F34" s="42">
        <v>3.0192129629629631E-3</v>
      </c>
      <c r="G34" s="45" t="e">
        <f>F34-#REF!</f>
        <v>#REF!</v>
      </c>
    </row>
    <row r="35" spans="1:7" ht="17.25" customHeight="1">
      <c r="A35" s="11" t="s">
        <v>44</v>
      </c>
      <c r="B35" s="132">
        <v>19</v>
      </c>
      <c r="C35" s="7">
        <v>430</v>
      </c>
      <c r="D35" s="11" t="s">
        <v>73</v>
      </c>
      <c r="E35" s="39"/>
      <c r="F35" s="42">
        <v>6.4693287037037037E-3</v>
      </c>
      <c r="G35" s="39">
        <f>F35-F$17</f>
        <v>4.5271990740740741E-3</v>
      </c>
    </row>
    <row r="36" spans="1:7" ht="17.25" customHeight="1">
      <c r="A36" s="11" t="s">
        <v>44</v>
      </c>
      <c r="B36" s="132" t="s">
        <v>17</v>
      </c>
      <c r="C36" s="7" t="s">
        <v>45</v>
      </c>
      <c r="D36" s="11" t="s">
        <v>46</v>
      </c>
      <c r="E36" s="14"/>
      <c r="F36" s="42" t="s">
        <v>71</v>
      </c>
      <c r="G36" s="39" t="e">
        <f>F36-F$17</f>
        <v>#VALUE!</v>
      </c>
    </row>
    <row r="37" spans="1:7" ht="17.25" customHeight="1">
      <c r="A37" s="11"/>
      <c r="B37" s="17"/>
      <c r="C37" s="7"/>
      <c r="D37" s="11"/>
      <c r="E37" s="14"/>
      <c r="F37" s="42"/>
      <c r="G37" s="39"/>
    </row>
    <row r="38" spans="1:7" ht="17.25" customHeight="1">
      <c r="A38" s="7"/>
      <c r="B38" s="7"/>
      <c r="C38" s="7"/>
      <c r="D38" s="7"/>
      <c r="E38" s="7"/>
      <c r="F38" s="13"/>
      <c r="G38" s="8"/>
    </row>
    <row r="39" spans="1:7" ht="17.25" customHeight="1">
      <c r="A39" s="7"/>
      <c r="B39" s="7"/>
      <c r="C39" s="11" t="s">
        <v>15</v>
      </c>
      <c r="D39" s="7"/>
      <c r="E39" s="7"/>
      <c r="F39" s="8"/>
      <c r="G39" s="8"/>
    </row>
    <row r="40" spans="1:7" ht="17.25" customHeight="1">
      <c r="A40" s="9"/>
      <c r="B40" s="9"/>
      <c r="C40" s="12" t="s">
        <v>39</v>
      </c>
      <c r="D40" s="9"/>
      <c r="E40" s="9"/>
      <c r="F40" s="10"/>
      <c r="G40" s="10"/>
    </row>
  </sheetData>
  <sortState ref="A15:H35">
    <sortCondition ref="F15:F35"/>
  </sortState>
  <phoneticPr fontId="0" type="noConversion"/>
  <pageMargins left="0.75" right="0.75" top="1" bottom="1" header="0" footer="0"/>
  <pageSetup scale="78" orientation="portrait" horizontalDpi="4294967293" verticalDpi="4294967293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48"/>
  <sheetViews>
    <sheetView tabSelected="1" view="pageBreakPreview" zoomScale="90" zoomScaleSheetLayoutView="90" workbookViewId="0">
      <selection activeCell="D12" sqref="D12"/>
    </sheetView>
  </sheetViews>
  <sheetFormatPr baseColWidth="10" defaultColWidth="11.42578125" defaultRowHeight="12.75"/>
  <cols>
    <col min="1" max="1" width="11.85546875" bestFit="1" customWidth="1"/>
    <col min="2" max="2" width="11" style="20" customWidth="1"/>
    <col min="3" max="3" width="11.42578125" customWidth="1"/>
    <col min="4" max="4" width="37.28515625" bestFit="1" customWidth="1"/>
    <col min="5" max="5" width="8.7109375" hidden="1" customWidth="1"/>
    <col min="6" max="6" width="10.7109375" hidden="1" customWidth="1"/>
    <col min="7" max="7" width="10.5703125" style="2" bestFit="1" customWidth="1"/>
    <col min="8" max="8" width="9.5703125" style="2" hidden="1" customWidth="1"/>
    <col min="9" max="9" width="11.42578125" style="2"/>
    <col min="10" max="10" width="13.28515625" style="2" customWidth="1"/>
    <col min="11" max="11" width="11.42578125" style="2" hidden="1" customWidth="1"/>
    <col min="12" max="12" width="11.42578125" style="2"/>
    <col min="13" max="13" width="11.5703125" style="2" bestFit="1" customWidth="1"/>
    <col min="14" max="14" width="11.42578125" style="2" hidden="1" customWidth="1"/>
    <col min="15" max="15" width="11.42578125" style="2"/>
    <col min="16" max="16" width="12" style="2" bestFit="1" customWidth="1"/>
    <col min="17" max="17" width="11.42578125" style="2"/>
  </cols>
  <sheetData>
    <row r="1" spans="1:18">
      <c r="D1" s="5" t="s">
        <v>78</v>
      </c>
      <c r="R1" s="2"/>
    </row>
    <row r="2" spans="1:18">
      <c r="D2" s="5" t="s">
        <v>79</v>
      </c>
      <c r="R2" s="2"/>
    </row>
    <row r="3" spans="1:18">
      <c r="D3" s="5" t="s">
        <v>40</v>
      </c>
      <c r="R3" s="2"/>
    </row>
    <row r="4" spans="1:18">
      <c r="C4" s="5"/>
      <c r="D4" s="5" t="s">
        <v>80</v>
      </c>
      <c r="R4" s="2"/>
    </row>
    <row r="5" spans="1:18">
      <c r="C5" s="5"/>
      <c r="D5" s="5" t="s">
        <v>23</v>
      </c>
      <c r="R5" s="2"/>
    </row>
    <row r="6" spans="1:18">
      <c r="C6" s="5"/>
      <c r="D6" s="5" t="s">
        <v>64</v>
      </c>
      <c r="J6" s="51"/>
      <c r="R6" s="2"/>
    </row>
    <row r="7" spans="1:18">
      <c r="C7" s="5"/>
      <c r="R7" s="2"/>
    </row>
    <row r="8" spans="1:18">
      <c r="A8" s="35"/>
      <c r="B8" s="33"/>
      <c r="C8" s="32"/>
      <c r="D8" s="53" t="s">
        <v>11</v>
      </c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54"/>
      <c r="R8" s="2"/>
    </row>
    <row r="9" spans="1:18">
      <c r="A9" s="34"/>
      <c r="B9" s="31"/>
      <c r="C9" s="51" t="s">
        <v>1</v>
      </c>
      <c r="D9" s="55">
        <v>8</v>
      </c>
      <c r="E9" s="2"/>
      <c r="F9" s="2"/>
      <c r="J9" s="66"/>
      <c r="Q9" s="56"/>
      <c r="R9" s="2"/>
    </row>
    <row r="10" spans="1:18">
      <c r="A10" s="34"/>
      <c r="B10" s="31"/>
      <c r="C10" s="51" t="s">
        <v>9</v>
      </c>
      <c r="D10" s="2"/>
      <c r="E10" s="51" t="s">
        <v>34</v>
      </c>
      <c r="F10" s="51" t="s">
        <v>34</v>
      </c>
      <c r="H10" s="103" t="s">
        <v>34</v>
      </c>
      <c r="K10" s="51" t="s">
        <v>34</v>
      </c>
      <c r="N10" s="51" t="s">
        <v>34</v>
      </c>
      <c r="Q10" s="56"/>
      <c r="R10" s="2"/>
    </row>
    <row r="11" spans="1:18" ht="15.75">
      <c r="A11" s="34"/>
      <c r="B11" s="31"/>
      <c r="C11" s="2" t="s">
        <v>2</v>
      </c>
      <c r="D11" s="2"/>
      <c r="E11" s="2"/>
      <c r="F11" s="2"/>
      <c r="G11" s="24" t="s">
        <v>76</v>
      </c>
      <c r="H11" s="24"/>
      <c r="Q11" s="56"/>
      <c r="R11" s="2"/>
    </row>
    <row r="12" spans="1:18" ht="25.5">
      <c r="A12" s="87" t="s">
        <v>3</v>
      </c>
      <c r="B12" s="88" t="s">
        <v>8</v>
      </c>
      <c r="C12" s="89" t="s">
        <v>4</v>
      </c>
      <c r="D12" s="53" t="s">
        <v>29</v>
      </c>
      <c r="E12" s="97" t="s">
        <v>83</v>
      </c>
      <c r="F12" s="98" t="s">
        <v>84</v>
      </c>
      <c r="G12" s="99" t="s">
        <v>35</v>
      </c>
      <c r="H12" s="100" t="s">
        <v>85</v>
      </c>
      <c r="I12" s="90" t="s">
        <v>36</v>
      </c>
      <c r="J12" s="101" t="s">
        <v>30</v>
      </c>
      <c r="K12" s="100" t="s">
        <v>86</v>
      </c>
      <c r="L12" s="90" t="s">
        <v>37</v>
      </c>
      <c r="M12" s="101" t="s">
        <v>31</v>
      </c>
      <c r="N12" s="100" t="s">
        <v>87</v>
      </c>
      <c r="O12" s="90" t="s">
        <v>38</v>
      </c>
      <c r="P12" s="101" t="s">
        <v>32</v>
      </c>
      <c r="Q12" s="102" t="s">
        <v>6</v>
      </c>
    </row>
    <row r="13" spans="1:18">
      <c r="A13" s="36"/>
      <c r="B13" s="67"/>
      <c r="C13" s="72"/>
      <c r="D13" s="37" t="s">
        <v>75</v>
      </c>
      <c r="E13" s="37"/>
      <c r="F13" s="86">
        <f>$D$9/G14/24</f>
        <v>69.362491269478099</v>
      </c>
      <c r="G13" s="83">
        <f>$D$9/G14/24</f>
        <v>69.362491269478099</v>
      </c>
      <c r="H13" s="80"/>
      <c r="I13" s="82">
        <f>$D$9/I14/24</f>
        <v>70.288475618685013</v>
      </c>
      <c r="J13" s="91">
        <f>$D$9*2/J14/24</f>
        <v>69.822413479604819</v>
      </c>
      <c r="K13" s="80"/>
      <c r="L13" s="82">
        <f>$D$9/L14/24</f>
        <v>69.981046799825066</v>
      </c>
      <c r="M13" s="91">
        <f>$D$9*3/M14/24</f>
        <v>69.875211283552645</v>
      </c>
      <c r="N13" s="80"/>
      <c r="O13" s="82">
        <f>$D$9/O14/24</f>
        <v>71.754241722101781</v>
      </c>
      <c r="P13" s="91">
        <f>$D$9*4/P14/24</f>
        <v>70.335681926416171</v>
      </c>
      <c r="Q13" s="63"/>
    </row>
    <row r="14" spans="1:18" ht="28.5" customHeight="1">
      <c r="A14" s="57" t="s">
        <v>60</v>
      </c>
      <c r="B14" s="68">
        <v>1</v>
      </c>
      <c r="C14" s="70">
        <v>18</v>
      </c>
      <c r="D14" s="11" t="s">
        <v>66</v>
      </c>
      <c r="E14" s="46">
        <v>0</v>
      </c>
      <c r="F14" s="85">
        <v>4.8056712962962966E-3</v>
      </c>
      <c r="G14" s="49">
        <f>F14-E14</f>
        <v>4.8056712962962966E-3</v>
      </c>
      <c r="H14" s="30">
        <v>9.5480324074074079E-3</v>
      </c>
      <c r="I14" s="45">
        <f>J14-G14</f>
        <v>4.7423611111111113E-3</v>
      </c>
      <c r="J14" s="92">
        <f>H14-E14</f>
        <v>9.5480324074074079E-3</v>
      </c>
      <c r="K14" s="30">
        <v>1.4311226851851851E-2</v>
      </c>
      <c r="L14" s="45">
        <f>M14-J14</f>
        <v>4.7631944444444432E-3</v>
      </c>
      <c r="M14" s="93">
        <f>K14-E14</f>
        <v>1.4311226851851851E-2</v>
      </c>
      <c r="N14" s="30">
        <v>1.8956712962962963E-2</v>
      </c>
      <c r="O14" s="124">
        <f>P14-M14</f>
        <v>4.6454861111111124E-3</v>
      </c>
      <c r="P14" s="93">
        <f>N14-$E14</f>
        <v>1.8956712962962963E-2</v>
      </c>
      <c r="Q14" s="60">
        <f>P14-P$14</f>
        <v>0</v>
      </c>
    </row>
    <row r="15" spans="1:18" ht="28.5" customHeight="1">
      <c r="A15" s="57" t="s">
        <v>60</v>
      </c>
      <c r="B15" s="68">
        <v>2</v>
      </c>
      <c r="C15" s="70">
        <v>22</v>
      </c>
      <c r="D15" s="11" t="s">
        <v>41</v>
      </c>
      <c r="E15" s="46">
        <v>6.9444444444444447E-4</v>
      </c>
      <c r="F15" s="85">
        <v>5.8042824074074082E-3</v>
      </c>
      <c r="G15" s="40">
        <f>F15-E15</f>
        <v>5.1098379629629636E-3</v>
      </c>
      <c r="H15" s="30">
        <v>1.0731134259259258E-2</v>
      </c>
      <c r="I15" s="45">
        <f>J15-G15</f>
        <v>4.9268518518518507E-3</v>
      </c>
      <c r="J15" s="93">
        <f t="shared" ref="J15:J16" si="0">H15-E15</f>
        <v>1.0036689814814814E-2</v>
      </c>
      <c r="K15" s="30">
        <v>1.5573148148148148E-2</v>
      </c>
      <c r="L15" s="45">
        <f>M15-J15</f>
        <v>4.8420138888888905E-3</v>
      </c>
      <c r="M15" s="93">
        <f>K15-E15</f>
        <v>1.4878703703703705E-2</v>
      </c>
      <c r="N15" s="30">
        <v>2.0425925925925927E-2</v>
      </c>
      <c r="O15" s="45">
        <f>P15-M15</f>
        <v>4.852777777777777E-3</v>
      </c>
      <c r="P15" s="93">
        <f>N15-$E15</f>
        <v>1.9731481481481482E-2</v>
      </c>
      <c r="Q15" s="60">
        <f>P15-P$14</f>
        <v>7.7476851851851838E-4</v>
      </c>
    </row>
    <row r="16" spans="1:18" ht="28.5" customHeight="1">
      <c r="A16" s="57" t="s">
        <v>60</v>
      </c>
      <c r="B16" s="68">
        <v>3</v>
      </c>
      <c r="C16" s="70">
        <v>114</v>
      </c>
      <c r="D16" s="11" t="s">
        <v>67</v>
      </c>
      <c r="E16" s="29">
        <v>1.3888888888888889E-3</v>
      </c>
      <c r="F16" s="85">
        <v>6.9923611111111115E-3</v>
      </c>
      <c r="G16" s="40">
        <f>F16-E16</f>
        <v>5.6034722222222224E-3</v>
      </c>
      <c r="H16" s="30">
        <v>1.2949768518518518E-2</v>
      </c>
      <c r="I16" s="45">
        <f>J16-G16</f>
        <v>5.9574074074074069E-3</v>
      </c>
      <c r="J16" s="93">
        <f t="shared" si="0"/>
        <v>1.1560879629629629E-2</v>
      </c>
      <c r="K16" s="30">
        <v>1.8740856481481483E-2</v>
      </c>
      <c r="L16" s="45">
        <f>M16-J16</f>
        <v>5.7910879629629666E-3</v>
      </c>
      <c r="M16" s="93">
        <f>K16-E16</f>
        <v>1.7351967592592596E-2</v>
      </c>
      <c r="N16" s="30">
        <v>2.5185763888888889E-2</v>
      </c>
      <c r="O16" s="45">
        <f>P16-M16</f>
        <v>6.4449074074074061E-3</v>
      </c>
      <c r="P16" s="93">
        <f>N16-$E16</f>
        <v>2.3796875000000002E-2</v>
      </c>
      <c r="Q16" s="60">
        <f>P16-P$14</f>
        <v>4.8401620370370387E-3</v>
      </c>
    </row>
    <row r="17" spans="1:18" ht="28.5" customHeight="1">
      <c r="A17" s="11" t="s">
        <v>60</v>
      </c>
      <c r="B17" s="68">
        <v>4</v>
      </c>
      <c r="C17" s="70">
        <v>151</v>
      </c>
      <c r="D17" s="11" t="s">
        <v>57</v>
      </c>
      <c r="E17" s="29">
        <v>2.0833333333333333E-3</v>
      </c>
      <c r="F17" s="85">
        <v>8.911458333333332E-3</v>
      </c>
      <c r="G17" s="40">
        <f>F17-E17</f>
        <v>6.8281249999999991E-3</v>
      </c>
      <c r="H17" s="47">
        <v>1.5649768518518518E-2</v>
      </c>
      <c r="I17" s="45">
        <f>J17-G17</f>
        <v>6.7383101851851857E-3</v>
      </c>
      <c r="J17" s="93">
        <f>H17-E17</f>
        <v>1.3566435185185185E-2</v>
      </c>
      <c r="K17" s="47">
        <v>2.2139583333333334E-2</v>
      </c>
      <c r="L17" s="45">
        <f>M17-J17</f>
        <v>6.4898148148148163E-3</v>
      </c>
      <c r="M17" s="93">
        <f>K17-E17</f>
        <v>2.0056250000000001E-2</v>
      </c>
      <c r="N17" s="47">
        <v>2.8389699074074074E-2</v>
      </c>
      <c r="O17" s="45">
        <f>P17-M17</f>
        <v>6.2501157407407401E-3</v>
      </c>
      <c r="P17" s="93">
        <f>N17-$E17</f>
        <v>2.6306365740740741E-2</v>
      </c>
      <c r="Q17" s="60">
        <f>P17-P$14</f>
        <v>7.3496527777777779E-3</v>
      </c>
    </row>
    <row r="18" spans="1:18" ht="28.5" customHeight="1">
      <c r="A18" s="59"/>
      <c r="B18" s="68"/>
      <c r="C18" s="105"/>
      <c r="D18" s="12"/>
      <c r="E18" s="106"/>
      <c r="F18" s="107"/>
      <c r="G18" s="81"/>
      <c r="H18" s="108"/>
      <c r="I18" s="109"/>
      <c r="J18" s="110"/>
      <c r="K18" s="108"/>
      <c r="L18" s="109"/>
      <c r="M18" s="110"/>
      <c r="N18" s="108"/>
      <c r="O18" s="109"/>
      <c r="P18" s="110"/>
      <c r="Q18" s="111"/>
    </row>
    <row r="19" spans="1:18" ht="15.75">
      <c r="A19" s="34"/>
      <c r="B19" s="31"/>
      <c r="C19" s="2" t="s">
        <v>2</v>
      </c>
      <c r="D19" s="2"/>
      <c r="E19" s="2"/>
      <c r="F19" s="2"/>
      <c r="G19" s="24" t="s">
        <v>76</v>
      </c>
      <c r="H19" s="24"/>
      <c r="Q19" s="56"/>
      <c r="R19" s="2"/>
    </row>
    <row r="20" spans="1:18" ht="28.5" customHeight="1">
      <c r="A20" s="95" t="s">
        <v>3</v>
      </c>
      <c r="B20" s="88" t="s">
        <v>8</v>
      </c>
      <c r="C20" s="96" t="s">
        <v>28</v>
      </c>
      <c r="D20" s="97" t="s">
        <v>29</v>
      </c>
      <c r="E20" s="97" t="s">
        <v>83</v>
      </c>
      <c r="F20" s="98" t="s">
        <v>84</v>
      </c>
      <c r="G20" s="99" t="s">
        <v>35</v>
      </c>
      <c r="H20" s="100" t="s">
        <v>85</v>
      </c>
      <c r="I20" s="90" t="s">
        <v>36</v>
      </c>
      <c r="J20" s="101" t="s">
        <v>30</v>
      </c>
      <c r="K20" s="100" t="s">
        <v>86</v>
      </c>
      <c r="L20" s="90" t="s">
        <v>37</v>
      </c>
      <c r="M20" s="101" t="s">
        <v>31</v>
      </c>
      <c r="N20" s="100" t="s">
        <v>87</v>
      </c>
      <c r="O20" s="90" t="s">
        <v>38</v>
      </c>
      <c r="P20" s="101" t="s">
        <v>32</v>
      </c>
      <c r="Q20" s="102" t="s">
        <v>6</v>
      </c>
    </row>
    <row r="21" spans="1:18">
      <c r="A21" s="36"/>
      <c r="B21" s="67"/>
      <c r="C21" s="72"/>
      <c r="D21" s="37" t="s">
        <v>75</v>
      </c>
      <c r="E21" s="37"/>
      <c r="F21" s="86">
        <f>$D$9/G32/24</f>
        <v>49.901237134837309</v>
      </c>
      <c r="G21" s="83">
        <f>$D$9/G32/24</f>
        <v>49.901237134837309</v>
      </c>
      <c r="H21" s="80"/>
      <c r="I21" s="82">
        <f>$D$9/I32/24</f>
        <v>49.894321056096452</v>
      </c>
      <c r="J21" s="91">
        <f>$D$9*2/J32/24</f>
        <v>49.897778855816206</v>
      </c>
      <c r="K21" s="80"/>
      <c r="L21" s="82">
        <f>$D$9/L32/24</f>
        <v>49.97570625390437</v>
      </c>
      <c r="M21" s="91">
        <f>$D$9*3/M32/24</f>
        <v>49.923727638330327</v>
      </c>
      <c r="N21" s="80"/>
      <c r="O21" s="82">
        <f>$D$9/O22/24</f>
        <v>61.95680234059035</v>
      </c>
      <c r="P21" s="91">
        <f>$D$9*4/P22/24</f>
        <v>62.273973047046042</v>
      </c>
      <c r="Q21" s="63"/>
    </row>
    <row r="22" spans="1:18" ht="28.5" customHeight="1">
      <c r="A22" s="57" t="s">
        <v>42</v>
      </c>
      <c r="B22" s="68">
        <v>1</v>
      </c>
      <c r="C22" s="70">
        <v>135</v>
      </c>
      <c r="D22" s="11" t="s">
        <v>68</v>
      </c>
      <c r="E22" s="29">
        <v>2.0833333333333333E-3</v>
      </c>
      <c r="F22" s="85">
        <v>7.3254629629629633E-3</v>
      </c>
      <c r="G22" s="131">
        <f>F22-E22</f>
        <v>5.2421296296296296E-3</v>
      </c>
      <c r="H22" s="30">
        <v>1.2676041666666665E-2</v>
      </c>
      <c r="I22" s="45">
        <f>J22-G22</f>
        <v>5.3505787037037029E-3</v>
      </c>
      <c r="J22" s="93">
        <f>H22-E22</f>
        <v>1.0592708333333332E-2</v>
      </c>
      <c r="K22" s="30">
        <v>1.8114004629629633E-2</v>
      </c>
      <c r="L22" s="45">
        <f>M22-J22</f>
        <v>5.4379629629629674E-3</v>
      </c>
      <c r="M22" s="93">
        <f>K22-E22</f>
        <v>1.60306712962963E-2</v>
      </c>
      <c r="N22" s="30">
        <v>2.3494097222222222E-2</v>
      </c>
      <c r="O22" s="45">
        <f>P22-M22</f>
        <v>5.3800925925925891E-3</v>
      </c>
      <c r="P22" s="93">
        <f>N22-$E22</f>
        <v>2.1410763888888889E-2</v>
      </c>
      <c r="Q22" s="60">
        <f>P22-P$22</f>
        <v>0</v>
      </c>
    </row>
    <row r="23" spans="1:18" ht="28.5" customHeight="1">
      <c r="A23" s="57" t="s">
        <v>42</v>
      </c>
      <c r="B23" s="68">
        <v>2</v>
      </c>
      <c r="C23" s="70">
        <v>126</v>
      </c>
      <c r="D23" s="11" t="s">
        <v>43</v>
      </c>
      <c r="E23" s="29">
        <v>2.7777777777777779E-3</v>
      </c>
      <c r="F23" s="85">
        <v>8.3939814814814814E-3</v>
      </c>
      <c r="G23" s="40">
        <f>F23-E23</f>
        <v>5.6162037037037031E-3</v>
      </c>
      <c r="H23" s="47">
        <v>1.3779050925925927E-2</v>
      </c>
      <c r="I23" s="45">
        <f>J23-G23</f>
        <v>5.3850694444444458E-3</v>
      </c>
      <c r="J23" s="93">
        <f>H23-E23</f>
        <v>1.1001273148148149E-2</v>
      </c>
      <c r="K23" s="47">
        <v>1.9117361111111109E-2</v>
      </c>
      <c r="L23" s="45">
        <f>M23-J23</f>
        <v>5.338310185185182E-3</v>
      </c>
      <c r="M23" s="93">
        <f>K23-E23</f>
        <v>1.6339583333333331E-2</v>
      </c>
      <c r="N23" s="47">
        <v>2.437523148148148E-2</v>
      </c>
      <c r="O23" s="79">
        <f>P23-M23</f>
        <v>5.2578703703703711E-3</v>
      </c>
      <c r="P23" s="93">
        <f>N23-$E23</f>
        <v>2.1597453703703702E-2</v>
      </c>
      <c r="Q23" s="60">
        <f>P23-P$22</f>
        <v>1.8668981481481314E-4</v>
      </c>
    </row>
    <row r="24" spans="1:18" ht="28.5" customHeight="1">
      <c r="A24" s="61"/>
      <c r="B24" s="119"/>
      <c r="C24" s="120"/>
      <c r="D24" s="51"/>
      <c r="E24" s="51"/>
      <c r="F24" s="48"/>
      <c r="G24" s="48"/>
      <c r="H24" s="121"/>
      <c r="I24" s="48"/>
      <c r="J24" s="48"/>
      <c r="K24" s="121"/>
      <c r="L24" s="48"/>
      <c r="M24" s="48"/>
      <c r="N24" s="121"/>
      <c r="O24" s="48"/>
      <c r="P24" s="48"/>
      <c r="Q24" s="118"/>
    </row>
    <row r="25" spans="1:18" ht="25.5">
      <c r="A25" s="87" t="s">
        <v>3</v>
      </c>
      <c r="B25" s="88" t="s">
        <v>8</v>
      </c>
      <c r="C25" s="89" t="s">
        <v>4</v>
      </c>
      <c r="D25" s="53" t="s">
        <v>29</v>
      </c>
      <c r="E25" s="97" t="s">
        <v>83</v>
      </c>
      <c r="F25" s="98" t="s">
        <v>84</v>
      </c>
      <c r="G25" s="99" t="s">
        <v>35</v>
      </c>
      <c r="H25" s="100" t="s">
        <v>85</v>
      </c>
      <c r="I25" s="90" t="s">
        <v>36</v>
      </c>
      <c r="J25" s="101" t="s">
        <v>30</v>
      </c>
      <c r="K25" s="100" t="s">
        <v>86</v>
      </c>
      <c r="L25" s="90" t="s">
        <v>37</v>
      </c>
      <c r="M25" s="101" t="s">
        <v>31</v>
      </c>
      <c r="N25" s="100" t="s">
        <v>87</v>
      </c>
      <c r="O25" s="90" t="s">
        <v>38</v>
      </c>
      <c r="P25" s="101" t="s">
        <v>32</v>
      </c>
      <c r="Q25" s="102" t="s">
        <v>6</v>
      </c>
    </row>
    <row r="26" spans="1:18">
      <c r="A26" s="36"/>
      <c r="B26" s="67"/>
      <c r="C26" s="72"/>
      <c r="D26" s="37" t="s">
        <v>75</v>
      </c>
      <c r="E26" s="37"/>
      <c r="F26" s="86">
        <f>$D$9/G27/24</f>
        <v>62.845047679315691</v>
      </c>
      <c r="G26" s="83">
        <f>$D$9/G27/24</f>
        <v>62.845047679315691</v>
      </c>
      <c r="H26" s="80"/>
      <c r="I26" s="82">
        <f>$D$9/I27/24</f>
        <v>62.502712791353808</v>
      </c>
      <c r="J26" s="91">
        <f>$D$9*2/J27/24</f>
        <v>62.673412763179378</v>
      </c>
      <c r="K26" s="80"/>
      <c r="L26" s="82">
        <f>$D$9/L27/24</f>
        <v>63.097011655420232</v>
      </c>
      <c r="M26" s="91">
        <f>$D$9*3/M27/24</f>
        <v>62.813979018386192</v>
      </c>
      <c r="N26" s="80"/>
      <c r="O26" s="82">
        <f>$D$9/O27/24</f>
        <v>64.192577733199542</v>
      </c>
      <c r="P26" s="91">
        <f>$D$9*4/P27/24</f>
        <v>63.153047463462229</v>
      </c>
      <c r="Q26" s="63"/>
    </row>
    <row r="27" spans="1:18" ht="28.5" customHeight="1">
      <c r="A27" s="16">
        <v>1600</v>
      </c>
      <c r="B27" s="68">
        <v>1</v>
      </c>
      <c r="C27" s="70">
        <v>505</v>
      </c>
      <c r="D27" s="16" t="s">
        <v>61</v>
      </c>
      <c r="E27" s="46">
        <v>6.9444444444444447E-4</v>
      </c>
      <c r="F27" s="85">
        <v>5.9984953703703702E-3</v>
      </c>
      <c r="G27" s="40">
        <f>F27-E27</f>
        <v>5.3040509259259256E-3</v>
      </c>
      <c r="H27" s="30">
        <v>1.133159722222222E-2</v>
      </c>
      <c r="I27" s="45">
        <f>J27-G27</f>
        <v>5.333101851851851E-3</v>
      </c>
      <c r="J27" s="93">
        <f>H27-E27</f>
        <v>1.0637152777777777E-2</v>
      </c>
      <c r="K27" s="30">
        <v>1.661446759259259E-2</v>
      </c>
      <c r="L27" s="45">
        <f>M27-J27</f>
        <v>5.2828703703703683E-3</v>
      </c>
      <c r="M27" s="93">
        <f>K27-E27</f>
        <v>1.5920023148148145E-2</v>
      </c>
      <c r="N27" s="30">
        <v>2.1807175925925928E-2</v>
      </c>
      <c r="O27" s="45">
        <f>P27-M27</f>
        <v>5.1927083333333374E-3</v>
      </c>
      <c r="P27" s="93">
        <f>N27-$E27</f>
        <v>2.1112731481481482E-2</v>
      </c>
      <c r="Q27" s="58">
        <f>P27-P$27</f>
        <v>0</v>
      </c>
    </row>
    <row r="28" spans="1:18" ht="28.5" customHeight="1">
      <c r="A28" s="11">
        <v>1600</v>
      </c>
      <c r="B28" s="68">
        <v>2</v>
      </c>
      <c r="C28" s="70">
        <v>221</v>
      </c>
      <c r="D28" s="11" t="s">
        <v>63</v>
      </c>
      <c r="E28" s="29">
        <v>2.0833333333333333E-3</v>
      </c>
      <c r="F28" s="85">
        <v>7.462615740740741E-3</v>
      </c>
      <c r="G28" s="40">
        <f>F28-E28</f>
        <v>5.3792824074074073E-3</v>
      </c>
      <c r="H28" s="30">
        <v>1.2850694444444444E-2</v>
      </c>
      <c r="I28" s="45">
        <f>J28-G28</f>
        <v>5.388078703703704E-3</v>
      </c>
      <c r="J28" s="93">
        <f>H28-E28</f>
        <v>1.0767361111111111E-2</v>
      </c>
      <c r="K28" s="30">
        <v>1.8232986111111113E-2</v>
      </c>
      <c r="L28" s="45">
        <f>M28-J28</f>
        <v>5.3822916666666689E-3</v>
      </c>
      <c r="M28" s="93">
        <f>K28-E28</f>
        <v>1.614965277777778E-2</v>
      </c>
      <c r="N28" s="30">
        <v>2.3632638888888887E-2</v>
      </c>
      <c r="O28" s="45">
        <f>P28-M28</f>
        <v>5.3996527777777741E-3</v>
      </c>
      <c r="P28" s="93">
        <f>N28-$E28</f>
        <v>2.1549305555555554E-2</v>
      </c>
      <c r="Q28" s="58">
        <f>P28-P$27</f>
        <v>4.3657407407407187E-4</v>
      </c>
    </row>
    <row r="29" spans="1:18" ht="28.5" customHeight="1">
      <c r="A29" s="11">
        <v>1600</v>
      </c>
      <c r="B29" s="68">
        <v>3</v>
      </c>
      <c r="C29" s="70">
        <v>695</v>
      </c>
      <c r="D29" s="11" t="s">
        <v>52</v>
      </c>
      <c r="E29" s="46">
        <v>0</v>
      </c>
      <c r="F29" s="85">
        <v>5.7585648148148144E-3</v>
      </c>
      <c r="G29" s="40">
        <f>F29-E29</f>
        <v>5.7585648148148144E-3</v>
      </c>
      <c r="H29" s="30">
        <v>1.143136574074074E-2</v>
      </c>
      <c r="I29" s="45">
        <f>J29-G29</f>
        <v>5.6728009259259258E-3</v>
      </c>
      <c r="J29" s="93">
        <f>H29-E29</f>
        <v>1.143136574074074E-2</v>
      </c>
      <c r="K29" s="30">
        <v>1.693449074074074E-2</v>
      </c>
      <c r="L29" s="45">
        <f>M29-J29</f>
        <v>5.5031249999999993E-3</v>
      </c>
      <c r="M29" s="93">
        <f>K29-E29</f>
        <v>1.693449074074074E-2</v>
      </c>
      <c r="N29" s="30">
        <v>2.2482523148148151E-2</v>
      </c>
      <c r="O29" s="45">
        <f>P29-M29</f>
        <v>5.5480324074074112E-3</v>
      </c>
      <c r="P29" s="93">
        <f>N29-$E29</f>
        <v>2.2482523148148151E-2</v>
      </c>
      <c r="Q29" s="58">
        <f>P29-P$27</f>
        <v>1.3697916666666685E-3</v>
      </c>
    </row>
    <row r="30" spans="1:18" ht="28.5" customHeight="1">
      <c r="A30" s="11">
        <v>1600</v>
      </c>
      <c r="B30" s="68">
        <v>4</v>
      </c>
      <c r="C30" s="70">
        <v>515</v>
      </c>
      <c r="D30" s="11" t="s">
        <v>65</v>
      </c>
      <c r="E30" s="46">
        <v>0</v>
      </c>
      <c r="F30" s="85">
        <v>4.9640046296296298E-3</v>
      </c>
      <c r="G30" s="40">
        <f>F30-E30</f>
        <v>4.9640046296296298E-3</v>
      </c>
      <c r="H30" s="30">
        <v>1.0003819444444445E-2</v>
      </c>
      <c r="I30" s="123">
        <f>J30-G30</f>
        <v>5.0398148148148155E-3</v>
      </c>
      <c r="J30" s="93">
        <f>H30-E30</f>
        <v>1.0003819444444445E-2</v>
      </c>
      <c r="K30" s="30">
        <v>1.6069675925925928E-2</v>
      </c>
      <c r="L30" s="45">
        <f>M30-J30</f>
        <v>6.0658564814814828E-3</v>
      </c>
      <c r="M30" s="93">
        <f>K30-E30</f>
        <v>1.6069675925925928E-2</v>
      </c>
      <c r="N30" s="30">
        <v>2.3715509259259263E-2</v>
      </c>
      <c r="O30" s="45">
        <f>P30-M30</f>
        <v>7.6458333333333343E-3</v>
      </c>
      <c r="P30" s="93">
        <f>N30-$E30</f>
        <v>2.3715509259259263E-2</v>
      </c>
      <c r="Q30" s="58">
        <f>P30-P$27</f>
        <v>2.6027777777777802E-3</v>
      </c>
    </row>
    <row r="31" spans="1:18" ht="28.5" customHeight="1">
      <c r="A31" s="11">
        <v>1600</v>
      </c>
      <c r="B31" s="68">
        <v>5</v>
      </c>
      <c r="C31" s="70">
        <v>504</v>
      </c>
      <c r="D31" s="11" t="s">
        <v>49</v>
      </c>
      <c r="E31" s="29">
        <v>6.9444444444444447E-4</v>
      </c>
      <c r="F31" s="85">
        <v>6.2119212962962961E-3</v>
      </c>
      <c r="G31" s="40">
        <f>F31-E31</f>
        <v>5.5174768518518515E-3</v>
      </c>
      <c r="H31" s="47">
        <v>1.1709953703703703E-2</v>
      </c>
      <c r="I31" s="45">
        <f>J31-G31</f>
        <v>5.4980324074074081E-3</v>
      </c>
      <c r="J31" s="93">
        <f>H31-E31</f>
        <v>1.101550925925926E-2</v>
      </c>
      <c r="K31" s="47">
        <v>1.7245949074074073E-2</v>
      </c>
      <c r="L31" s="45">
        <f>M31-J31</f>
        <v>5.5359953703703682E-3</v>
      </c>
      <c r="M31" s="93">
        <f>K31-E31</f>
        <v>1.6551504629629628E-2</v>
      </c>
      <c r="N31" s="47">
        <v>3.1854976851851853E-2</v>
      </c>
      <c r="O31" s="45">
        <f>P31-M31</f>
        <v>1.460902777777778E-2</v>
      </c>
      <c r="P31" s="93">
        <f>N31-$E31</f>
        <v>3.1160532407407408E-2</v>
      </c>
      <c r="Q31" s="58">
        <f>P31-P$27</f>
        <v>1.0047800925925925E-2</v>
      </c>
    </row>
    <row r="32" spans="1:18" ht="28.5" customHeight="1">
      <c r="A32" s="16">
        <v>1600</v>
      </c>
      <c r="B32" s="76" t="s">
        <v>17</v>
      </c>
      <c r="C32" s="77">
        <v>698</v>
      </c>
      <c r="D32" s="16" t="s">
        <v>51</v>
      </c>
      <c r="E32" s="129">
        <v>2.7777777777777779E-3</v>
      </c>
      <c r="F32" s="84">
        <v>9.4576388888888887E-3</v>
      </c>
      <c r="G32" s="49">
        <f>F32-E32</f>
        <v>6.6798611111111104E-3</v>
      </c>
      <c r="H32" s="38">
        <v>1.6138425925925928E-2</v>
      </c>
      <c r="I32" s="79">
        <f>J32-G32</f>
        <v>6.6807870370370389E-3</v>
      </c>
      <c r="J32" s="92">
        <f>H32-E32</f>
        <v>1.3360648148148149E-2</v>
      </c>
      <c r="K32" s="38">
        <v>2.2808333333333333E-2</v>
      </c>
      <c r="L32" s="79">
        <f>M32-J32</f>
        <v>6.6699074074074056E-3</v>
      </c>
      <c r="M32" s="92">
        <f>K32-E32</f>
        <v>2.0030555555555555E-2</v>
      </c>
      <c r="N32" s="38"/>
      <c r="O32" s="79"/>
      <c r="P32" s="92"/>
      <c r="Q32" s="58"/>
    </row>
    <row r="33" spans="1:17" ht="28.5" customHeight="1">
      <c r="A33" s="11">
        <v>1600</v>
      </c>
      <c r="B33" s="68" t="s">
        <v>17</v>
      </c>
      <c r="C33" s="70">
        <v>430</v>
      </c>
      <c r="D33" s="11" t="s">
        <v>50</v>
      </c>
      <c r="E33" s="29">
        <v>1.3888888888888889E-3</v>
      </c>
      <c r="F33" s="85">
        <v>1.1998148148148148E-2</v>
      </c>
      <c r="G33" s="40">
        <f>F33-E33</f>
        <v>1.0609259259259259E-2</v>
      </c>
      <c r="H33" s="47">
        <v>2.1074421296296299E-2</v>
      </c>
      <c r="I33" s="45">
        <f>J33-G33</f>
        <v>9.0762731481481528E-3</v>
      </c>
      <c r="J33" s="93">
        <f>H33-E33</f>
        <v>1.9685532407407412E-2</v>
      </c>
      <c r="K33" s="47"/>
      <c r="L33" s="45"/>
      <c r="M33" s="93"/>
      <c r="N33" s="47"/>
      <c r="O33" s="45"/>
      <c r="P33" s="93"/>
      <c r="Q33" s="60"/>
    </row>
    <row r="34" spans="1:17" ht="28.5" customHeight="1">
      <c r="A34" s="11">
        <v>1600</v>
      </c>
      <c r="B34" s="68" t="s">
        <v>17</v>
      </c>
      <c r="C34" s="70">
        <v>427</v>
      </c>
      <c r="D34" s="11" t="s">
        <v>53</v>
      </c>
      <c r="E34" s="29">
        <v>2.0833333333333333E-3</v>
      </c>
      <c r="F34" s="85">
        <v>7.9143518518518512E-3</v>
      </c>
      <c r="G34" s="40">
        <f>F34-E34</f>
        <v>5.8310185185185184E-3</v>
      </c>
      <c r="H34" s="30"/>
      <c r="I34" s="45"/>
      <c r="J34" s="93"/>
      <c r="K34" s="30"/>
      <c r="L34" s="45"/>
      <c r="M34" s="93"/>
      <c r="N34" s="30"/>
      <c r="O34" s="45"/>
      <c r="P34" s="93"/>
      <c r="Q34" s="60"/>
    </row>
    <row r="35" spans="1:17" ht="28.5" customHeight="1">
      <c r="A35" s="11">
        <v>1600</v>
      </c>
      <c r="B35" s="68" t="s">
        <v>17</v>
      </c>
      <c r="C35" s="70"/>
      <c r="D35" s="11" t="s">
        <v>62</v>
      </c>
      <c r="E35" s="29">
        <v>1.3888888888888889E-3</v>
      </c>
      <c r="F35" s="85">
        <v>7.8806712962962953E-3</v>
      </c>
      <c r="G35" s="40">
        <f>F35-E35</f>
        <v>6.4917824074074062E-3</v>
      </c>
      <c r="H35" s="47"/>
      <c r="I35" s="45"/>
      <c r="J35" s="93"/>
      <c r="K35" s="47"/>
      <c r="L35" s="45"/>
      <c r="M35" s="93"/>
      <c r="N35" s="47"/>
      <c r="O35" s="45"/>
      <c r="P35" s="93"/>
      <c r="Q35" s="60"/>
    </row>
    <row r="36" spans="1:17" ht="28.5" customHeight="1">
      <c r="A36" s="51"/>
      <c r="B36" s="69"/>
      <c r="C36" s="71"/>
      <c r="D36" s="51"/>
      <c r="E36" s="125"/>
      <c r="F36" s="126"/>
      <c r="G36" s="127"/>
      <c r="H36" s="128"/>
      <c r="I36" s="52"/>
      <c r="J36" s="94"/>
      <c r="K36" s="128"/>
      <c r="L36" s="52"/>
      <c r="M36" s="94"/>
      <c r="N36" s="128"/>
      <c r="O36" s="52"/>
      <c r="P36" s="94"/>
      <c r="Q36" s="62"/>
    </row>
    <row r="37" spans="1:17" ht="28.5" customHeight="1">
      <c r="A37" s="95" t="s">
        <v>3</v>
      </c>
      <c r="B37" s="88" t="s">
        <v>8</v>
      </c>
      <c r="C37" s="96" t="s">
        <v>28</v>
      </c>
      <c r="D37" s="97" t="s">
        <v>29</v>
      </c>
      <c r="E37" s="97" t="s">
        <v>83</v>
      </c>
      <c r="F37" s="98" t="s">
        <v>84</v>
      </c>
      <c r="G37" s="99" t="s">
        <v>35</v>
      </c>
      <c r="H37" s="100" t="s">
        <v>85</v>
      </c>
      <c r="I37" s="90" t="s">
        <v>36</v>
      </c>
      <c r="J37" s="101" t="s">
        <v>30</v>
      </c>
      <c r="K37" s="100" t="s">
        <v>86</v>
      </c>
      <c r="L37" s="90" t="s">
        <v>37</v>
      </c>
      <c r="M37" s="101" t="s">
        <v>31</v>
      </c>
      <c r="N37" s="100" t="s">
        <v>87</v>
      </c>
      <c r="O37" s="90" t="s">
        <v>38</v>
      </c>
      <c r="P37" s="101" t="s">
        <v>32</v>
      </c>
      <c r="Q37" s="102" t="s">
        <v>6</v>
      </c>
    </row>
    <row r="38" spans="1:17">
      <c r="A38" s="36"/>
      <c r="B38" s="67"/>
      <c r="C38" s="72"/>
      <c r="D38" s="37" t="s">
        <v>75</v>
      </c>
      <c r="E38" s="37"/>
      <c r="F38" s="86">
        <f>$D$9/G39/24</f>
        <v>57.038738810108534</v>
      </c>
      <c r="G38" s="83">
        <f>$D$9/G39/24</f>
        <v>57.038738810108534</v>
      </c>
      <c r="H38" s="80"/>
      <c r="I38" s="82">
        <f>$D$9/I39/24</f>
        <v>58.052811933077983</v>
      </c>
      <c r="J38" s="91">
        <f>$D$9*2/J39/24</f>
        <v>57.541307865976698</v>
      </c>
      <c r="K38" s="80"/>
      <c r="L38" s="82">
        <f>$D$9/L39/24</f>
        <v>58.102001291155602</v>
      </c>
      <c r="M38" s="91">
        <f>$D$9*3/M39/24</f>
        <v>57.726999398677087</v>
      </c>
      <c r="N38" s="80"/>
      <c r="O38" s="82">
        <f>$D$9/O39/24</f>
        <v>50.310949619174046</v>
      </c>
      <c r="P38" s="91">
        <f>$D$9*4/P39/24</f>
        <v>55.675304715968942</v>
      </c>
      <c r="Q38" s="63"/>
    </row>
    <row r="39" spans="1:17" ht="28.5" customHeight="1">
      <c r="A39" s="16" t="s">
        <v>58</v>
      </c>
      <c r="B39" s="76">
        <v>1</v>
      </c>
      <c r="C39" s="77">
        <v>878</v>
      </c>
      <c r="D39" s="16" t="s">
        <v>54</v>
      </c>
      <c r="E39" s="78">
        <v>0</v>
      </c>
      <c r="F39" s="84">
        <v>5.8439814814814812E-3</v>
      </c>
      <c r="G39" s="49">
        <f>F39-E39</f>
        <v>5.8439814814814812E-3</v>
      </c>
      <c r="H39" s="38">
        <v>1.1585879629629632E-2</v>
      </c>
      <c r="I39" s="79">
        <f>J39-G39</f>
        <v>5.7418981481481505E-3</v>
      </c>
      <c r="J39" s="92">
        <f>H39-E39</f>
        <v>1.1585879629629632E-2</v>
      </c>
      <c r="K39" s="38">
        <v>1.7322916666666667E-2</v>
      </c>
      <c r="L39" s="124">
        <f>M39-J39</f>
        <v>5.7370370370370353E-3</v>
      </c>
      <c r="M39" s="92">
        <f>K39-E39</f>
        <v>1.7322916666666667E-2</v>
      </c>
      <c r="N39" s="38">
        <v>2.3948379629629632E-2</v>
      </c>
      <c r="O39" s="79">
        <f>P39-M39</f>
        <v>6.6254629629629649E-3</v>
      </c>
      <c r="P39" s="92">
        <f>N39-$E39</f>
        <v>2.3948379629629632E-2</v>
      </c>
      <c r="Q39" s="58"/>
    </row>
    <row r="40" spans="1:17" ht="28.5" customHeight="1">
      <c r="A40" s="11" t="s">
        <v>58</v>
      </c>
      <c r="B40" s="68">
        <v>2</v>
      </c>
      <c r="C40" s="70">
        <v>697</v>
      </c>
      <c r="D40" s="11" t="s">
        <v>56</v>
      </c>
      <c r="E40" s="29">
        <v>1.3888888888888889E-3</v>
      </c>
      <c r="F40" s="85">
        <v>7.7771990740740744E-3</v>
      </c>
      <c r="G40" s="40">
        <f>F40-E40</f>
        <v>6.3883101851851852E-3</v>
      </c>
      <c r="H40" s="47">
        <v>1.3974421296296296E-2</v>
      </c>
      <c r="I40" s="45">
        <f>J40-G40</f>
        <v>6.1972222222222212E-3</v>
      </c>
      <c r="J40" s="93">
        <f>H40-E40</f>
        <v>1.2585532407407406E-2</v>
      </c>
      <c r="K40" s="47">
        <v>2.0124305555555555E-2</v>
      </c>
      <c r="L40" s="45">
        <f>M40-J40</f>
        <v>6.1498842592592612E-3</v>
      </c>
      <c r="M40" s="93">
        <f>K40-E40</f>
        <v>1.8735416666666668E-2</v>
      </c>
      <c r="N40" s="47">
        <v>2.63337962962963E-2</v>
      </c>
      <c r="O40" s="45">
        <f>P40-M40</f>
        <v>6.2094907407407446E-3</v>
      </c>
      <c r="P40" s="93">
        <f>N40-$E40</f>
        <v>2.4944907407407412E-2</v>
      </c>
      <c r="Q40" s="60">
        <f>P40-P$39</f>
        <v>9.965277777777802E-4</v>
      </c>
    </row>
    <row r="41" spans="1:17" ht="28.5" customHeight="1">
      <c r="A41" s="51"/>
      <c r="B41" s="69"/>
      <c r="C41" s="71"/>
      <c r="D41" s="51"/>
      <c r="E41" s="125"/>
      <c r="F41" s="126"/>
      <c r="G41" s="127"/>
      <c r="H41" s="128"/>
      <c r="I41" s="52"/>
      <c r="J41" s="94"/>
      <c r="K41" s="128"/>
      <c r="L41" s="52"/>
      <c r="M41" s="94"/>
      <c r="N41" s="128"/>
      <c r="O41" s="52"/>
      <c r="P41" s="94"/>
      <c r="Q41" s="62"/>
    </row>
    <row r="42" spans="1:17" ht="28.5" customHeight="1">
      <c r="A42" s="95" t="s">
        <v>3</v>
      </c>
      <c r="B42" s="88" t="s">
        <v>8</v>
      </c>
      <c r="C42" s="96" t="s">
        <v>28</v>
      </c>
      <c r="D42" s="97" t="s">
        <v>29</v>
      </c>
      <c r="E42" s="97" t="s">
        <v>83</v>
      </c>
      <c r="F42" s="98" t="s">
        <v>84</v>
      </c>
      <c r="G42" s="99" t="s">
        <v>35</v>
      </c>
      <c r="H42" s="100" t="s">
        <v>85</v>
      </c>
      <c r="I42" s="90" t="s">
        <v>36</v>
      </c>
      <c r="J42" s="101" t="s">
        <v>30</v>
      </c>
      <c r="K42" s="100" t="s">
        <v>86</v>
      </c>
      <c r="L42" s="90" t="s">
        <v>37</v>
      </c>
      <c r="M42" s="101" t="s">
        <v>31</v>
      </c>
      <c r="N42" s="100" t="s">
        <v>87</v>
      </c>
      <c r="O42" s="90" t="s">
        <v>38</v>
      </c>
      <c r="P42" s="101" t="s">
        <v>32</v>
      </c>
      <c r="Q42" s="102" t="s">
        <v>6</v>
      </c>
    </row>
    <row r="43" spans="1:17" ht="28.5" customHeight="1">
      <c r="A43" s="134" t="s">
        <v>59</v>
      </c>
      <c r="B43" s="68">
        <v>1</v>
      </c>
      <c r="C43" s="70">
        <v>832</v>
      </c>
      <c r="D43" s="11" t="s">
        <v>55</v>
      </c>
      <c r="E43" s="46">
        <v>6.9444444444444447E-4</v>
      </c>
      <c r="F43" s="85">
        <v>6.389004629629629E-3</v>
      </c>
      <c r="G43" s="131">
        <f>F43-E43</f>
        <v>5.6945601851851844E-3</v>
      </c>
      <c r="H43" s="30">
        <v>1.2260069444444443E-2</v>
      </c>
      <c r="I43" s="45">
        <f>J43-G43</f>
        <v>5.8710648148148151E-3</v>
      </c>
      <c r="J43" s="93">
        <f t="shared" ref="J43" si="1">H43-E43</f>
        <v>1.1565625E-2</v>
      </c>
      <c r="K43" s="30">
        <v>2.1372800925925927E-2</v>
      </c>
      <c r="L43" s="45">
        <f>M43-J43</f>
        <v>9.1127314814814821E-3</v>
      </c>
      <c r="M43" s="93">
        <f>K43-E43</f>
        <v>2.0678356481481482E-2</v>
      </c>
      <c r="N43" s="30">
        <v>2.7335763888888892E-2</v>
      </c>
      <c r="O43" s="45">
        <f>P43-M43</f>
        <v>5.962962962962965E-3</v>
      </c>
      <c r="P43" s="93">
        <f>N43-$E43</f>
        <v>2.6641319444444447E-2</v>
      </c>
      <c r="Q43" s="60">
        <f>P43-P$39</f>
        <v>2.6929398148148147E-3</v>
      </c>
    </row>
    <row r="44" spans="1:17" ht="28.5" customHeight="1">
      <c r="A44" s="134" t="s">
        <v>59</v>
      </c>
      <c r="B44" s="68">
        <v>2</v>
      </c>
      <c r="C44" s="70">
        <v>690</v>
      </c>
      <c r="D44" s="11" t="s">
        <v>48</v>
      </c>
      <c r="E44" s="29">
        <v>2.7777777777777779E-3</v>
      </c>
      <c r="F44" s="85">
        <v>9.5462962962962958E-3</v>
      </c>
      <c r="G44" s="40">
        <f>F44-E44</f>
        <v>6.7685185185185175E-3</v>
      </c>
      <c r="H44" s="50">
        <v>1.5983217592592591E-2</v>
      </c>
      <c r="I44" s="45">
        <f>J44-G44</f>
        <v>6.4369212962962948E-3</v>
      </c>
      <c r="J44" s="93">
        <f t="shared" ref="J44" si="2">H44-E44</f>
        <v>1.3205439814814812E-2</v>
      </c>
      <c r="K44" s="47">
        <v>2.6704166666666668E-2</v>
      </c>
      <c r="L44" s="45">
        <f>M44-J44</f>
        <v>1.0720949074074077E-2</v>
      </c>
      <c r="M44" s="93">
        <f>K44-E44</f>
        <v>2.3926388888888889E-2</v>
      </c>
      <c r="N44" s="38"/>
      <c r="O44" s="79"/>
      <c r="P44" s="92"/>
      <c r="Q44" s="60"/>
    </row>
    <row r="45" spans="1:17" ht="28.5" customHeight="1">
      <c r="A45" s="61"/>
      <c r="B45" s="119"/>
      <c r="C45" s="120"/>
      <c r="D45" s="51"/>
      <c r="E45" s="51"/>
      <c r="F45" s="48"/>
      <c r="G45" s="48"/>
      <c r="H45" s="121"/>
      <c r="I45" s="48"/>
      <c r="J45" s="48"/>
      <c r="K45" s="121"/>
      <c r="L45" s="48"/>
      <c r="M45" s="48"/>
      <c r="N45" s="121"/>
      <c r="O45" s="48"/>
      <c r="P45" s="48"/>
      <c r="Q45" s="118"/>
    </row>
    <row r="46" spans="1:17" ht="28.5" customHeight="1">
      <c r="A46" s="59"/>
      <c r="B46" s="18"/>
      <c r="C46" s="2"/>
      <c r="D46" s="51"/>
      <c r="E46" s="51"/>
      <c r="F46" s="112"/>
      <c r="G46" s="113"/>
      <c r="H46" s="113"/>
      <c r="I46" s="114"/>
      <c r="J46" s="114"/>
      <c r="K46" s="113"/>
      <c r="L46" s="114"/>
      <c r="M46" s="114"/>
      <c r="N46" s="113"/>
      <c r="O46" s="114"/>
      <c r="P46" s="114"/>
      <c r="Q46" s="104"/>
    </row>
    <row r="47" spans="1:17" ht="17.25" customHeight="1">
      <c r="A47" s="59"/>
      <c r="B47" s="26"/>
      <c r="C47" s="51" t="s">
        <v>15</v>
      </c>
      <c r="D47" s="2"/>
      <c r="E47" s="2"/>
      <c r="F47" s="2"/>
      <c r="G47" s="115"/>
      <c r="H47" s="115"/>
    </row>
    <row r="48" spans="1:17" ht="17.25" customHeight="1">
      <c r="A48" s="64"/>
      <c r="B48" s="65"/>
      <c r="C48" s="51" t="s">
        <v>69</v>
      </c>
      <c r="D48" s="2"/>
      <c r="E48" s="2"/>
      <c r="F48" s="2"/>
      <c r="G48" s="115"/>
      <c r="H48" s="115"/>
      <c r="I48" s="104"/>
      <c r="J48" s="104"/>
      <c r="M48" s="104"/>
    </row>
  </sheetData>
  <sortState ref="A24:S32">
    <sortCondition ref="P24:P32"/>
  </sortState>
  <phoneticPr fontId="0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scale="46" orientation="landscape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clas por categorías</vt:lpstr>
      <vt:lpstr>clas general</vt:lpstr>
      <vt:lpstr>fondo</vt:lpstr>
      <vt:lpstr>'clas general'!Área_de_impresión</vt:lpstr>
      <vt:lpstr>fondo!Área_de_impresión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Cristian Conitzer</dc:creator>
  <cp:lastModifiedBy>Cristian Conitzer</cp:lastModifiedBy>
  <cp:lastPrinted>2014-12-14T19:41:35Z</cp:lastPrinted>
  <dcterms:created xsi:type="dcterms:W3CDTF">2010-01-24T15:12:22Z</dcterms:created>
  <dcterms:modified xsi:type="dcterms:W3CDTF">2015-08-24T10:50:30Z</dcterms:modified>
</cp:coreProperties>
</file>