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5180" windowHeight="9345" activeTab="0"/>
  </bookViews>
  <sheets>
    <sheet name="clas por categorías" sheetId="1" r:id="rId1"/>
    <sheet name="clas general" sheetId="2" r:id="rId2"/>
    <sheet name="fondo" sheetId="3" r:id="rId3"/>
  </sheets>
  <definedNames>
    <definedName name="_xlnm.Print_Area" localSheetId="1">'clas general'!$A$1:$G$38</definedName>
    <definedName name="_xlnm.Print_Area" localSheetId="2">'fondo'!$A$1:$Q$45</definedName>
  </definedNames>
  <calcPr fullCalcOnLoad="1"/>
</workbook>
</file>

<file path=xl/sharedStrings.xml><?xml version="1.0" encoding="utf-8"?>
<sst xmlns="http://schemas.openxmlformats.org/spreadsheetml/2006/main" count="225" uniqueCount="74">
  <si>
    <t>Nombre</t>
  </si>
  <si>
    <t>Club</t>
  </si>
  <si>
    <t>distancia por vuelta</t>
  </si>
  <si>
    <t>Categoría / Placa</t>
  </si>
  <si>
    <t>1600 libre</t>
  </si>
  <si>
    <t>Categoría</t>
  </si>
  <si>
    <t>Número</t>
  </si>
  <si>
    <t>Posición</t>
  </si>
  <si>
    <t>Diferencia</t>
  </si>
  <si>
    <t>8 válvulas</t>
  </si>
  <si>
    <t>N3 Nacional</t>
  </si>
  <si>
    <t>Rolando Castrillo, Alberto Castrillo</t>
  </si>
  <si>
    <t>DNS</t>
  </si>
  <si>
    <t>N3 Codasur</t>
  </si>
  <si>
    <t>Posición general</t>
  </si>
  <si>
    <t>1ra manga</t>
  </si>
  <si>
    <t>Clasificación 1 vuelta, partida detenida</t>
  </si>
  <si>
    <t>aprox.</t>
  </si>
  <si>
    <t>distancia de clasificación</t>
  </si>
  <si>
    <t>A. Aviles</t>
  </si>
  <si>
    <t>1 vueltas</t>
  </si>
  <si>
    <t>Tiempos de paso por vuelta / tiempo por vuelta</t>
  </si>
  <si>
    <t>Tiempo clasificación</t>
  </si>
  <si>
    <t>Promedio del ganador</t>
  </si>
  <si>
    <t>Resultados en internet:  www.conitzer.de/automovilismo</t>
  </si>
  <si>
    <t>Asociación Departamental de Automovilismo La Paz</t>
  </si>
  <si>
    <t>ss, centésimas</t>
  </si>
  <si>
    <t>Beto Gonzáles (Ajata)</t>
  </si>
  <si>
    <t>Pánfilo Condori, Guido Härtel</t>
  </si>
  <si>
    <t>Miguel Corpus, Elvis Corpus</t>
  </si>
  <si>
    <t>Esteban Eid, Oscar Arce</t>
  </si>
  <si>
    <t>Clasificación general, 1 vuelta, partida detenida</t>
  </si>
  <si>
    <t>-</t>
  </si>
  <si>
    <t>vel. prom.</t>
  </si>
  <si>
    <t>1ra vuelta</t>
  </si>
  <si>
    <t>2da vuelta</t>
  </si>
  <si>
    <t>3ra vuelta</t>
  </si>
  <si>
    <t>4ta vuelta</t>
  </si>
  <si>
    <t>Competencia de automovilismo</t>
  </si>
  <si>
    <t>Hora de partida: 10:20</t>
  </si>
  <si>
    <t>Peñaloza</t>
  </si>
  <si>
    <t xml:space="preserve">Ali Ernesto Abo El Nour  / </t>
  </si>
  <si>
    <t xml:space="preserve">Javier Ortuño / </t>
  </si>
  <si>
    <t xml:space="preserve">Gastón Jauregui / </t>
  </si>
  <si>
    <t xml:space="preserve">Luis Salas / </t>
  </si>
  <si>
    <t>Juan Quispe, Roberto Carlos Quispe?</t>
  </si>
  <si>
    <t>Luna</t>
  </si>
  <si>
    <t>Yerko Quispe</t>
  </si>
  <si>
    <t>antes repechaje</t>
  </si>
  <si>
    <r>
      <t xml:space="preserve">Mejor vuelta en categoría en </t>
    </r>
    <r>
      <rPr>
        <b/>
        <sz val="10"/>
        <rFont val="Arial"/>
        <family val="2"/>
      </rPr>
      <t>negrilla</t>
    </r>
  </si>
  <si>
    <r>
      <t xml:space="preserve">Mejor vuelta </t>
    </r>
    <r>
      <rPr>
        <u val="single"/>
        <sz val="10"/>
        <rFont val="Arial"/>
        <family val="2"/>
      </rPr>
      <t>subrayada</t>
    </r>
  </si>
  <si>
    <t>Humberto Viscarra</t>
  </si>
  <si>
    <t>Willy Luna</t>
  </si>
  <si>
    <t>Boris Peñaloza</t>
  </si>
  <si>
    <t>Pablo Aviles</t>
  </si>
  <si>
    <t>Domingo, 15 de diciembre de 2013</t>
  </si>
  <si>
    <t>Circuito: Villandrani</t>
  </si>
  <si>
    <t>Participantes :21</t>
  </si>
  <si>
    <t>5ta vuelta</t>
  </si>
  <si>
    <t>6ta vuelta</t>
  </si>
  <si>
    <t>Garcia</t>
  </si>
  <si>
    <t>Alvarado</t>
  </si>
  <si>
    <t>DNF</t>
  </si>
  <si>
    <t>Cosme</t>
  </si>
  <si>
    <t>6 vueltas</t>
  </si>
  <si>
    <t>Quispe (PER)</t>
  </si>
  <si>
    <t>Nelson Centellas</t>
  </si>
  <si>
    <t>Javier Ortuño</t>
  </si>
  <si>
    <t>Diether Reyes</t>
  </si>
  <si>
    <t>Control: Cristian Conitzer, Gabriel Capriles, Lucas Perez, David Eldershaw</t>
  </si>
  <si>
    <t>pág. 2/3</t>
  </si>
  <si>
    <t>pág. 1/3</t>
  </si>
  <si>
    <t>pág 3/3</t>
  </si>
  <si>
    <t>Gastón Jauregui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</si>
</sst>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0.0\ &quot;km&quot;"/>
    <numFmt numFmtId="173" formatCode="0.00\ &quot;km/h&quot;"/>
    <numFmt numFmtId="174" formatCode="[m]:ss.00"/>
    <numFmt numFmtId="175" formatCode="m:ss.000"/>
    <numFmt numFmtId="176" formatCode="s.000"/>
    <numFmt numFmtId="177" formatCode="[m]:ss.000"/>
    <numFmt numFmtId="178" formatCode="mm:ss.00"/>
    <numFmt numFmtId="179" formatCode="m:ss.00"/>
    <numFmt numFmtId="180" formatCode="s.00"/>
    <numFmt numFmtId="181" formatCode="m:ss.00\ &quot;mejor vuelta&quot;"/>
    <numFmt numFmtId="182" formatCode="m:ss"/>
  </numFmts>
  <fonts count="2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>
        <color indexed="63"/>
      </right>
      <top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/>
      <top/>
      <bottom style="thin"/>
    </border>
    <border>
      <left/>
      <right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179" fontId="0" fillId="0" borderId="12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180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Border="1" applyAlignment="1">
      <alignment/>
    </xf>
    <xf numFmtId="182" fontId="0" fillId="0" borderId="15" xfId="0" applyNumberForma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3" fontId="0" fillId="0" borderId="12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ont="1" applyAlignment="1">
      <alignment/>
    </xf>
    <xf numFmtId="180" fontId="0" fillId="0" borderId="12" xfId="0" applyNumberFormat="1" applyBorder="1" applyAlignment="1">
      <alignment/>
    </xf>
    <xf numFmtId="179" fontId="2" fillId="0" borderId="16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173" fontId="0" fillId="0" borderId="0" xfId="0" applyNumberFormat="1" applyAlignment="1">
      <alignment wrapText="1"/>
    </xf>
    <xf numFmtId="173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79" fontId="0" fillId="0" borderId="17" xfId="0" applyNumberFormat="1" applyBorder="1" applyAlignment="1">
      <alignment/>
    </xf>
    <xf numFmtId="179" fontId="0" fillId="0" borderId="15" xfId="0" applyNumberFormat="1" applyBorder="1" applyAlignment="1">
      <alignment/>
    </xf>
    <xf numFmtId="0" fontId="2" fillId="0" borderId="0" xfId="0" applyFont="1" applyAlignment="1">
      <alignment horizontal="center"/>
    </xf>
    <xf numFmtId="179" fontId="0" fillId="0" borderId="15" xfId="0" applyNumberFormat="1" applyFont="1" applyBorder="1" applyAlignment="1">
      <alignment/>
    </xf>
    <xf numFmtId="179" fontId="20" fillId="0" borderId="15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16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179" fontId="0" fillId="0" borderId="17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73" fontId="0" fillId="0" borderId="22" xfId="0" applyNumberFormat="1" applyBorder="1" applyAlignment="1">
      <alignment wrapText="1"/>
    </xf>
    <xf numFmtId="173" fontId="0" fillId="0" borderId="23" xfId="0" applyNumberFormat="1" applyFont="1" applyBorder="1" applyAlignment="1">
      <alignment wrapText="1"/>
    </xf>
    <xf numFmtId="173" fontId="0" fillId="0" borderId="23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173" fontId="0" fillId="0" borderId="26" xfId="0" applyNumberFormat="1" applyBorder="1" applyAlignment="1">
      <alignment wrapText="1"/>
    </xf>
    <xf numFmtId="173" fontId="0" fillId="0" borderId="27" xfId="0" applyNumberFormat="1" applyFont="1" applyBorder="1" applyAlignment="1">
      <alignment wrapText="1"/>
    </xf>
    <xf numFmtId="173" fontId="0" fillId="0" borderId="27" xfId="0" applyNumberFormat="1" applyBorder="1" applyAlignment="1">
      <alignment wrapText="1"/>
    </xf>
    <xf numFmtId="0" fontId="0" fillId="0" borderId="28" xfId="0" applyFont="1" applyFill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9" fontId="2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173" fontId="0" fillId="0" borderId="30" xfId="0" applyNumberFormat="1" applyBorder="1" applyAlignment="1">
      <alignment wrapText="1"/>
    </xf>
    <xf numFmtId="173" fontId="0" fillId="0" borderId="31" xfId="0" applyNumberFormat="1" applyFont="1" applyBorder="1" applyAlignment="1">
      <alignment wrapText="1"/>
    </xf>
    <xf numFmtId="173" fontId="0" fillId="0" borderId="31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179" fontId="0" fillId="0" borderId="32" xfId="0" applyNumberFormat="1" applyFont="1" applyBorder="1" applyAlignment="1">
      <alignment/>
    </xf>
    <xf numFmtId="179" fontId="0" fillId="0" borderId="33" xfId="0" applyNumberFormat="1" applyFont="1" applyBorder="1" applyAlignment="1">
      <alignment/>
    </xf>
    <xf numFmtId="179" fontId="0" fillId="0" borderId="32" xfId="0" applyNumberFormat="1" applyBorder="1" applyAlignment="1">
      <alignment/>
    </xf>
    <xf numFmtId="0" fontId="2" fillId="0" borderId="34" xfId="0" applyFont="1" applyBorder="1" applyAlignment="1">
      <alignment horizontal="center"/>
    </xf>
    <xf numFmtId="179" fontId="2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90" zoomScaleSheetLayoutView="90" zoomScalePageLayoutView="0" workbookViewId="0" topLeftCell="A22">
      <selection activeCell="G44" sqref="G44"/>
    </sheetView>
  </sheetViews>
  <sheetFormatPr defaultColWidth="11.421875" defaultRowHeight="12.75"/>
  <cols>
    <col min="1" max="1" width="11.8515625" style="0" bestFit="1" customWidth="1"/>
    <col min="2" max="2" width="9.140625" style="0" customWidth="1"/>
    <col min="3" max="3" width="11.421875" style="0" customWidth="1"/>
    <col min="4" max="4" width="37.28125" style="0" bestFit="1" customWidth="1"/>
    <col min="5" max="5" width="15.7109375" style="0" customWidth="1"/>
    <col min="6" max="6" width="15.28125" style="0" customWidth="1"/>
    <col min="7" max="7" width="13.28125" style="0" customWidth="1"/>
  </cols>
  <sheetData>
    <row r="1" ht="12.75">
      <c r="C1" t="s">
        <v>25</v>
      </c>
    </row>
    <row r="2" ht="12.75">
      <c r="C2" t="s">
        <v>55</v>
      </c>
    </row>
    <row r="3" ht="12.75">
      <c r="C3" s="4" t="s">
        <v>38</v>
      </c>
    </row>
    <row r="4" ht="12.75">
      <c r="C4" s="4" t="s">
        <v>56</v>
      </c>
    </row>
    <row r="5" ht="12.75">
      <c r="C5" s="4" t="s">
        <v>57</v>
      </c>
    </row>
    <row r="6" ht="12.75">
      <c r="C6" s="4" t="s">
        <v>39</v>
      </c>
    </row>
    <row r="7" ht="12.75">
      <c r="E7" s="4" t="s">
        <v>17</v>
      </c>
    </row>
    <row r="8" spans="3:7" ht="12.75">
      <c r="C8" s="4" t="s">
        <v>18</v>
      </c>
      <c r="E8" s="2">
        <v>6</v>
      </c>
      <c r="G8" s="3"/>
    </row>
    <row r="9" ht="12.75">
      <c r="B9" s="4" t="s">
        <v>16</v>
      </c>
    </row>
    <row r="10" spans="3:6" ht="12.75">
      <c r="C10" t="s">
        <v>3</v>
      </c>
      <c r="F10" s="28" t="s">
        <v>23</v>
      </c>
    </row>
    <row r="11" spans="2:7" ht="25.5">
      <c r="B11" s="1"/>
      <c r="C11" s="1"/>
      <c r="D11" s="1" t="s">
        <v>0</v>
      </c>
      <c r="E11" s="1" t="s">
        <v>1</v>
      </c>
      <c r="F11" s="21" t="s">
        <v>22</v>
      </c>
      <c r="G11" s="1" t="s">
        <v>8</v>
      </c>
    </row>
    <row r="12" spans="1:7" ht="13.5" customHeight="1">
      <c r="A12" s="5" t="s">
        <v>5</v>
      </c>
      <c r="B12" s="31" t="s">
        <v>7</v>
      </c>
      <c r="C12" s="5" t="s">
        <v>6</v>
      </c>
      <c r="D12" s="16" t="s">
        <v>20</v>
      </c>
      <c r="E12" s="5"/>
      <c r="F12" s="3">
        <f>$E8*1/F13/24</f>
        <v>59.79073243647235</v>
      </c>
      <c r="G12" s="15" t="s">
        <v>26</v>
      </c>
    </row>
    <row r="13" spans="1:7" ht="17.25" customHeight="1">
      <c r="A13" s="10" t="s">
        <v>9</v>
      </c>
      <c r="B13" s="17">
        <v>1</v>
      </c>
      <c r="C13" s="17"/>
      <c r="D13" s="10" t="s">
        <v>28</v>
      </c>
      <c r="E13" s="6"/>
      <c r="F13" s="43">
        <v>0.00418125</v>
      </c>
      <c r="G13" s="39">
        <f>F13-F$13</f>
        <v>0</v>
      </c>
    </row>
    <row r="14" spans="1:7" ht="17.25" customHeight="1">
      <c r="A14" s="10" t="s">
        <v>9</v>
      </c>
      <c r="B14" s="17">
        <v>2</v>
      </c>
      <c r="C14" s="17">
        <v>918</v>
      </c>
      <c r="D14" s="6" t="s">
        <v>45</v>
      </c>
      <c r="E14" s="6"/>
      <c r="F14" s="43">
        <v>0.004412962962962963</v>
      </c>
      <c r="G14" s="35">
        <f>F14-F$13</f>
        <v>0.00023171296296296308</v>
      </c>
    </row>
    <row r="15" spans="1:7" ht="17.25" customHeight="1">
      <c r="A15" s="6" t="s">
        <v>9</v>
      </c>
      <c r="B15" s="17">
        <v>3</v>
      </c>
      <c r="C15" s="17">
        <v>528</v>
      </c>
      <c r="D15" s="10" t="s">
        <v>27</v>
      </c>
      <c r="E15" s="6"/>
      <c r="F15" s="43">
        <v>0.004574189814814815</v>
      </c>
      <c r="G15" s="35">
        <f>F15-F$13</f>
        <v>0.0003929398148148147</v>
      </c>
    </row>
    <row r="16" spans="1:7" ht="17.25" customHeight="1">
      <c r="A16" s="6" t="s">
        <v>9</v>
      </c>
      <c r="B16" s="17">
        <v>4</v>
      </c>
      <c r="C16" s="17">
        <v>945</v>
      </c>
      <c r="D16" s="6" t="s">
        <v>46</v>
      </c>
      <c r="E16" s="6"/>
      <c r="F16" s="43">
        <v>0.004575</v>
      </c>
      <c r="G16" s="35"/>
    </row>
    <row r="17" spans="1:7" ht="17.25" customHeight="1">
      <c r="A17" s="6" t="s">
        <v>9</v>
      </c>
      <c r="B17" s="17">
        <v>5</v>
      </c>
      <c r="C17" s="17"/>
      <c r="D17" s="6" t="s">
        <v>60</v>
      </c>
      <c r="E17" s="6"/>
      <c r="F17" s="43">
        <v>0.004872222222222222</v>
      </c>
      <c r="G17" s="35">
        <f>F17-F$13</f>
        <v>0.0006909722222222222</v>
      </c>
    </row>
    <row r="18" spans="1:7" ht="17.25" customHeight="1">
      <c r="A18" s="6"/>
      <c r="B18" s="17"/>
      <c r="C18" s="17"/>
      <c r="D18" s="6"/>
      <c r="E18" s="6"/>
      <c r="F18" s="20"/>
      <c r="G18" s="35"/>
    </row>
    <row r="19" spans="1:7" ht="17.25" customHeight="1">
      <c r="A19" s="6"/>
      <c r="B19" s="18"/>
      <c r="C19" s="17"/>
      <c r="D19" s="6"/>
      <c r="E19" s="6" t="s">
        <v>48</v>
      </c>
      <c r="F19" s="3">
        <f>$E8*1/F20/24</f>
        <v>68.29823562891292</v>
      </c>
      <c r="G19" s="6"/>
    </row>
    <row r="20" spans="1:7" ht="17.25" customHeight="1">
      <c r="A20" s="10" t="s">
        <v>4</v>
      </c>
      <c r="B20" s="17">
        <v>1</v>
      </c>
      <c r="C20" s="17">
        <v>315</v>
      </c>
      <c r="D20" s="10" t="s">
        <v>19</v>
      </c>
      <c r="E20" s="25">
        <v>0.003830787037037037</v>
      </c>
      <c r="F20" s="25">
        <v>0.0036604166666666664</v>
      </c>
      <c r="G20" s="14"/>
    </row>
    <row r="21" spans="1:7" ht="17.25" customHeight="1">
      <c r="A21" s="6" t="s">
        <v>4</v>
      </c>
      <c r="B21" s="17">
        <v>2</v>
      </c>
      <c r="C21" s="17">
        <v>302</v>
      </c>
      <c r="D21" s="10" t="s">
        <v>40</v>
      </c>
      <c r="E21" s="25"/>
      <c r="F21" s="25">
        <v>0.0037576388888888885</v>
      </c>
      <c r="G21" s="47">
        <f aca="true" t="shared" si="0" ref="G21:G28">F21-F$20</f>
        <v>9.722222222222207E-05</v>
      </c>
    </row>
    <row r="22" spans="1:7" ht="17.25" customHeight="1">
      <c r="A22" s="10" t="s">
        <v>4</v>
      </c>
      <c r="B22" s="17">
        <v>3</v>
      </c>
      <c r="C22" s="17">
        <v>398</v>
      </c>
      <c r="D22" s="6" t="s">
        <v>41</v>
      </c>
      <c r="E22" s="6"/>
      <c r="F22" s="25">
        <v>0.0038420138888888883</v>
      </c>
      <c r="G22" s="47">
        <f t="shared" si="0"/>
        <v>0.00018159722222222188</v>
      </c>
    </row>
    <row r="23" spans="1:7" ht="17.25" customHeight="1">
      <c r="A23" s="6" t="s">
        <v>4</v>
      </c>
      <c r="B23" s="17">
        <v>4</v>
      </c>
      <c r="C23" s="17">
        <v>314</v>
      </c>
      <c r="D23" s="10" t="s">
        <v>44</v>
      </c>
      <c r="E23" s="25"/>
      <c r="F23" s="25">
        <v>0.003886111111111111</v>
      </c>
      <c r="G23" s="47">
        <f t="shared" si="0"/>
        <v>0.0002256944444444446</v>
      </c>
    </row>
    <row r="24" spans="1:7" ht="17.25" customHeight="1">
      <c r="A24" s="6" t="s">
        <v>4</v>
      </c>
      <c r="B24" s="17">
        <v>5</v>
      </c>
      <c r="C24" s="17">
        <v>349</v>
      </c>
      <c r="D24" s="10" t="s">
        <v>66</v>
      </c>
      <c r="E24" s="25"/>
      <c r="F24" s="43">
        <v>0.003915972222222223</v>
      </c>
      <c r="G24" s="47">
        <f t="shared" si="0"/>
        <v>0.0002555555555555562</v>
      </c>
    </row>
    <row r="25" spans="1:7" ht="17.25" customHeight="1">
      <c r="A25" s="6" t="s">
        <v>4</v>
      </c>
      <c r="B25" s="17">
        <v>6</v>
      </c>
      <c r="C25" s="17">
        <v>219</v>
      </c>
      <c r="D25" s="10" t="s">
        <v>43</v>
      </c>
      <c r="E25" s="25"/>
      <c r="F25" s="43">
        <v>0.0039752314814814815</v>
      </c>
      <c r="G25" s="47">
        <f t="shared" si="0"/>
        <v>0.0003148148148148151</v>
      </c>
    </row>
    <row r="26" spans="1:7" ht="17.25" customHeight="1">
      <c r="A26" s="6" t="s">
        <v>4</v>
      </c>
      <c r="B26" s="17">
        <v>7</v>
      </c>
      <c r="C26" s="17">
        <v>408</v>
      </c>
      <c r="D26" s="10" t="s">
        <v>47</v>
      </c>
      <c r="E26" s="25"/>
      <c r="F26" s="25">
        <v>0.004573495370370371</v>
      </c>
      <c r="G26" s="47">
        <f t="shared" si="0"/>
        <v>0.0009130787037037046</v>
      </c>
    </row>
    <row r="27" spans="1:7" ht="17.25" customHeight="1">
      <c r="A27" s="6" t="s">
        <v>4</v>
      </c>
      <c r="B27" s="17">
        <v>8</v>
      </c>
      <c r="C27" s="17">
        <v>405</v>
      </c>
      <c r="D27" s="10" t="s">
        <v>61</v>
      </c>
      <c r="E27" s="25"/>
      <c r="F27" s="25">
        <v>0.005024074074074074</v>
      </c>
      <c r="G27" s="35">
        <f t="shared" si="0"/>
        <v>0.0013636574074074076</v>
      </c>
    </row>
    <row r="28" spans="1:7" ht="17.25" customHeight="1">
      <c r="A28" s="10" t="s">
        <v>4</v>
      </c>
      <c r="B28" s="17">
        <v>9</v>
      </c>
      <c r="C28" s="17">
        <v>26</v>
      </c>
      <c r="D28" s="10" t="s">
        <v>67</v>
      </c>
      <c r="E28" s="12">
        <v>0.0039138888888888895</v>
      </c>
      <c r="F28" s="25" t="s">
        <v>62</v>
      </c>
      <c r="G28" s="47" t="e">
        <f t="shared" si="0"/>
        <v>#VALUE!</v>
      </c>
    </row>
    <row r="29" spans="1:7" ht="17.25" customHeight="1">
      <c r="A29" s="10"/>
      <c r="B29" s="32"/>
      <c r="C29" s="17"/>
      <c r="D29" s="10"/>
      <c r="E29" s="25"/>
      <c r="F29" s="20"/>
      <c r="G29" s="27"/>
    </row>
    <row r="30" spans="1:7" ht="17.25" customHeight="1">
      <c r="A30" s="6"/>
      <c r="B30" s="6"/>
      <c r="C30" s="17"/>
      <c r="D30" s="6"/>
      <c r="E30" s="6"/>
      <c r="F30" s="3">
        <f>$E8*1/F31/24</f>
        <v>69.81028408907275</v>
      </c>
      <c r="G30" s="14"/>
    </row>
    <row r="31" spans="1:7" ht="17.25" customHeight="1">
      <c r="A31" s="6" t="s">
        <v>10</v>
      </c>
      <c r="B31" s="17">
        <v>1</v>
      </c>
      <c r="C31" s="17">
        <v>630</v>
      </c>
      <c r="D31" s="6" t="s">
        <v>65</v>
      </c>
      <c r="E31" s="26"/>
      <c r="F31" s="25">
        <v>0.003581134259259259</v>
      </c>
      <c r="G31" s="7"/>
    </row>
    <row r="32" spans="1:7" ht="17.25" customHeight="1">
      <c r="A32" s="6" t="s">
        <v>10</v>
      </c>
      <c r="B32" s="17">
        <v>2</v>
      </c>
      <c r="C32" s="17">
        <v>7</v>
      </c>
      <c r="D32" s="6" t="s">
        <v>11</v>
      </c>
      <c r="E32" s="6"/>
      <c r="F32" s="43">
        <v>0.003679861111111111</v>
      </c>
      <c r="G32" s="47">
        <f>F32-F$31</f>
        <v>9.872685185185201E-05</v>
      </c>
    </row>
    <row r="33" spans="1:7" ht="17.25" customHeight="1">
      <c r="A33" s="6" t="s">
        <v>10</v>
      </c>
      <c r="B33" s="17">
        <v>3</v>
      </c>
      <c r="C33" s="17">
        <v>11</v>
      </c>
      <c r="D33" s="6" t="s">
        <v>29</v>
      </c>
      <c r="E33" s="26"/>
      <c r="F33" s="25">
        <v>0.003785532407407407</v>
      </c>
      <c r="G33" s="25">
        <f>F33-F$31</f>
        <v>0.000204398148148148</v>
      </c>
    </row>
    <row r="34" spans="1:7" ht="17.25" customHeight="1">
      <c r="A34" s="6" t="s">
        <v>10</v>
      </c>
      <c r="B34" s="17">
        <v>4</v>
      </c>
      <c r="C34" s="17">
        <v>178</v>
      </c>
      <c r="D34" s="6" t="s">
        <v>63</v>
      </c>
      <c r="E34" s="26"/>
      <c r="F34" s="25">
        <v>0.004131712962962963</v>
      </c>
      <c r="G34" s="25">
        <f>F34-F$31</f>
        <v>0.0005505787037037037</v>
      </c>
    </row>
    <row r="35" spans="1:7" ht="17.25" customHeight="1">
      <c r="A35" s="6"/>
      <c r="B35" s="17"/>
      <c r="C35" s="17"/>
      <c r="D35" s="6"/>
      <c r="E35" s="6"/>
      <c r="F35" s="12"/>
      <c r="G35" s="14"/>
    </row>
    <row r="36" spans="1:7" ht="17.25" customHeight="1">
      <c r="A36" s="6"/>
      <c r="B36" s="17"/>
      <c r="C36" s="17"/>
      <c r="D36" s="6"/>
      <c r="E36" s="6"/>
      <c r="F36" s="3">
        <f>$E8*1/F37/24</f>
        <v>73.4294261626326</v>
      </c>
      <c r="G36" s="14"/>
    </row>
    <row r="37" spans="1:7" ht="17.25" customHeight="1">
      <c r="A37" s="10" t="s">
        <v>13</v>
      </c>
      <c r="B37" s="17">
        <v>1</v>
      </c>
      <c r="C37" s="64">
        <v>3</v>
      </c>
      <c r="D37" s="80" t="s">
        <v>51</v>
      </c>
      <c r="E37" s="6"/>
      <c r="F37" s="25">
        <v>0.0034046296296296294</v>
      </c>
      <c r="G37" s="14">
        <f>F37-F$37</f>
        <v>0</v>
      </c>
    </row>
    <row r="38" spans="1:7" ht="17.25" customHeight="1">
      <c r="A38" s="10" t="s">
        <v>13</v>
      </c>
      <c r="B38" s="17">
        <v>2</v>
      </c>
      <c r="C38" s="17">
        <v>6</v>
      </c>
      <c r="D38" s="10" t="s">
        <v>68</v>
      </c>
      <c r="E38" s="6"/>
      <c r="F38" s="25">
        <v>0.0034752314814814815</v>
      </c>
      <c r="G38" s="47">
        <f>F38-F$37</f>
        <v>7.060185185185208E-05</v>
      </c>
    </row>
    <row r="39" spans="1:7" ht="17.25" customHeight="1">
      <c r="A39" s="10" t="s">
        <v>13</v>
      </c>
      <c r="B39" s="17" t="s">
        <v>32</v>
      </c>
      <c r="C39" s="17"/>
      <c r="D39" s="10" t="s">
        <v>30</v>
      </c>
      <c r="E39" s="6"/>
      <c r="F39" s="25" t="s">
        <v>62</v>
      </c>
      <c r="G39" s="47" t="e">
        <f>F39-F$37</f>
        <v>#VALUE!</v>
      </c>
    </row>
    <row r="40" spans="1:7" ht="17.25" customHeight="1">
      <c r="A40" s="10"/>
      <c r="C40" s="17"/>
      <c r="E40" s="6"/>
      <c r="F40" s="12"/>
      <c r="G40" s="14"/>
    </row>
    <row r="41" spans="1:7" ht="17.25" customHeight="1">
      <c r="A41" s="10"/>
      <c r="B41" s="17"/>
      <c r="C41" s="6"/>
      <c r="D41" s="10"/>
      <c r="E41" s="6"/>
      <c r="F41" s="12"/>
      <c r="G41" s="14"/>
    </row>
    <row r="42" spans="1:7" ht="17.25" customHeight="1">
      <c r="A42" s="6"/>
      <c r="B42" s="6"/>
      <c r="C42" s="6"/>
      <c r="D42" s="6"/>
      <c r="E42" s="6"/>
      <c r="F42" s="12"/>
      <c r="G42" s="7"/>
    </row>
    <row r="43" spans="1:7" ht="17.25" customHeight="1">
      <c r="A43" s="6"/>
      <c r="B43" s="6"/>
      <c r="C43" s="10" t="s">
        <v>24</v>
      </c>
      <c r="D43" s="6"/>
      <c r="E43" s="6"/>
      <c r="F43" s="7"/>
      <c r="G43" s="7" t="s">
        <v>71</v>
      </c>
    </row>
    <row r="44" spans="1:7" ht="17.25" customHeight="1">
      <c r="A44" s="8"/>
      <c r="B44" s="8"/>
      <c r="C44" s="11" t="s">
        <v>69</v>
      </c>
      <c r="D44" s="8"/>
      <c r="E44" s="8"/>
      <c r="F44" s="9"/>
      <c r="G44" s="9"/>
    </row>
  </sheetData>
  <sheetProtection/>
  <printOptions/>
  <pageMargins left="0.75" right="0.75" top="1" bottom="1" header="0" footer="0"/>
  <pageSetup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9">
      <selection activeCell="E9" sqref="E9"/>
    </sheetView>
  </sheetViews>
  <sheetFormatPr defaultColWidth="11.421875" defaultRowHeight="12.75"/>
  <cols>
    <col min="1" max="1" width="11.8515625" style="0" bestFit="1" customWidth="1"/>
    <col min="2" max="2" width="9.140625" style="0" customWidth="1"/>
    <col min="3" max="3" width="11.421875" style="0" customWidth="1"/>
    <col min="4" max="4" width="37.28125" style="0" bestFit="1" customWidth="1"/>
    <col min="5" max="5" width="13.421875" style="0" bestFit="1" customWidth="1"/>
    <col min="6" max="6" width="13.8515625" style="0" customWidth="1"/>
    <col min="7" max="7" width="13.8515625" style="0" bestFit="1" customWidth="1"/>
  </cols>
  <sheetData>
    <row r="1" ht="12.75">
      <c r="C1" t="s">
        <v>25</v>
      </c>
    </row>
    <row r="2" ht="12.75">
      <c r="C2" t="s">
        <v>55</v>
      </c>
    </row>
    <row r="3" ht="12.75">
      <c r="C3" s="4" t="s">
        <v>38</v>
      </c>
    </row>
    <row r="4" ht="12.75">
      <c r="C4" s="4" t="s">
        <v>56</v>
      </c>
    </row>
    <row r="5" ht="12.75">
      <c r="C5" s="4" t="s">
        <v>57</v>
      </c>
    </row>
    <row r="6" ht="12.75">
      <c r="C6" s="4" t="s">
        <v>39</v>
      </c>
    </row>
    <row r="7" ht="12.75">
      <c r="E7" s="4" t="s">
        <v>17</v>
      </c>
    </row>
    <row r="8" spans="3:7" ht="12.75">
      <c r="C8" s="4" t="s">
        <v>18</v>
      </c>
      <c r="E8" s="2">
        <v>6</v>
      </c>
      <c r="G8" s="3"/>
    </row>
    <row r="9" ht="12.75">
      <c r="B9" s="4" t="s">
        <v>31</v>
      </c>
    </row>
    <row r="10" spans="3:6" ht="12.75">
      <c r="C10" t="s">
        <v>3</v>
      </c>
      <c r="F10" s="28" t="s">
        <v>23</v>
      </c>
    </row>
    <row r="11" spans="2:7" ht="25.5">
      <c r="B11" s="1"/>
      <c r="C11" s="1"/>
      <c r="D11" s="1" t="s">
        <v>0</v>
      </c>
      <c r="E11" s="1" t="s">
        <v>1</v>
      </c>
      <c r="F11" s="21" t="s">
        <v>22</v>
      </c>
      <c r="G11" s="1" t="s">
        <v>8</v>
      </c>
    </row>
    <row r="12" spans="1:7" ht="13.5" customHeight="1">
      <c r="A12" s="5" t="s">
        <v>5</v>
      </c>
      <c r="B12" s="31" t="s">
        <v>7</v>
      </c>
      <c r="C12" s="5" t="s">
        <v>6</v>
      </c>
      <c r="D12" s="16" t="s">
        <v>20</v>
      </c>
      <c r="E12" s="5"/>
      <c r="F12" s="3">
        <f>$E8*1/F14/24</f>
        <v>73.4294261626326</v>
      </c>
      <c r="G12" s="15" t="s">
        <v>26</v>
      </c>
    </row>
    <row r="13" spans="1:7" ht="17.25" customHeight="1">
      <c r="A13" s="6"/>
      <c r="B13" s="17"/>
      <c r="C13" s="17"/>
      <c r="D13" s="6"/>
      <c r="E13" s="6" t="s">
        <v>48</v>
      </c>
      <c r="F13" s="41"/>
      <c r="G13" s="47"/>
    </row>
    <row r="14" spans="1:7" ht="17.25" customHeight="1">
      <c r="A14" s="10" t="s">
        <v>13</v>
      </c>
      <c r="B14" s="17">
        <v>1</v>
      </c>
      <c r="C14" s="17">
        <v>3</v>
      </c>
      <c r="D14" s="36" t="s">
        <v>51</v>
      </c>
      <c r="E14" s="6"/>
      <c r="F14" s="25">
        <v>0.0034046296296296294</v>
      </c>
      <c r="G14" s="39">
        <f>F14-F$14</f>
        <v>0</v>
      </c>
    </row>
    <row r="15" spans="1:7" ht="17.25" customHeight="1">
      <c r="A15" s="10" t="s">
        <v>13</v>
      </c>
      <c r="B15" s="17">
        <v>2</v>
      </c>
      <c r="C15" s="17">
        <v>6</v>
      </c>
      <c r="D15" s="10" t="s">
        <v>68</v>
      </c>
      <c r="E15" s="6"/>
      <c r="F15" s="25">
        <v>0.0034752314814814815</v>
      </c>
      <c r="G15" s="35">
        <f>F15-F$14</f>
        <v>7.060185185185208E-05</v>
      </c>
    </row>
    <row r="16" spans="1:7" ht="17.25" customHeight="1">
      <c r="A16" s="6" t="s">
        <v>10</v>
      </c>
      <c r="B16" s="17">
        <v>3</v>
      </c>
      <c r="C16" s="17">
        <v>630</v>
      </c>
      <c r="D16" s="6" t="s">
        <v>65</v>
      </c>
      <c r="E16" s="26"/>
      <c r="F16" s="25">
        <v>0.003581134259259259</v>
      </c>
      <c r="G16" s="35">
        <f aca="true" t="shared" si="0" ref="G16:G32">F16-F$14</f>
        <v>0.00017650462962962975</v>
      </c>
    </row>
    <row r="17" spans="1:7" ht="17.25" customHeight="1">
      <c r="A17" s="10" t="s">
        <v>4</v>
      </c>
      <c r="B17" s="17">
        <v>4</v>
      </c>
      <c r="C17" s="17">
        <v>315</v>
      </c>
      <c r="D17" s="10" t="s">
        <v>19</v>
      </c>
      <c r="E17" s="25">
        <v>0.003830787037037037</v>
      </c>
      <c r="F17" s="25">
        <v>0.0036604166666666664</v>
      </c>
      <c r="G17" s="35">
        <f t="shared" si="0"/>
        <v>0.000255787037037037</v>
      </c>
    </row>
    <row r="18" spans="1:7" ht="17.25" customHeight="1">
      <c r="A18" s="6" t="s">
        <v>10</v>
      </c>
      <c r="B18" s="17">
        <v>5</v>
      </c>
      <c r="C18" s="17">
        <v>7</v>
      </c>
      <c r="D18" s="6" t="s">
        <v>11</v>
      </c>
      <c r="E18" s="6"/>
      <c r="F18" s="43">
        <v>0.003679861111111111</v>
      </c>
      <c r="G18" s="35">
        <f t="shared" si="0"/>
        <v>0.00027523148148148177</v>
      </c>
    </row>
    <row r="19" spans="1:7" ht="17.25" customHeight="1">
      <c r="A19" s="6" t="s">
        <v>4</v>
      </c>
      <c r="B19" s="17">
        <v>6</v>
      </c>
      <c r="C19" s="17">
        <v>302</v>
      </c>
      <c r="D19" s="10" t="s">
        <v>40</v>
      </c>
      <c r="E19" s="25"/>
      <c r="F19" s="45">
        <v>0.0037576388888888885</v>
      </c>
      <c r="G19" s="35">
        <f t="shared" si="0"/>
        <v>0.0003530092592592591</v>
      </c>
    </row>
    <row r="20" spans="1:7" ht="17.25" customHeight="1">
      <c r="A20" s="6" t="s">
        <v>10</v>
      </c>
      <c r="B20" s="17">
        <v>7</v>
      </c>
      <c r="C20" s="17">
        <v>11</v>
      </c>
      <c r="D20" s="6" t="s">
        <v>29</v>
      </c>
      <c r="E20" s="26"/>
      <c r="F20" s="42">
        <v>0.003785532407407407</v>
      </c>
      <c r="G20" s="35">
        <f t="shared" si="0"/>
        <v>0.00038090277777777775</v>
      </c>
    </row>
    <row r="21" spans="1:7" ht="17.25" customHeight="1">
      <c r="A21" s="10" t="s">
        <v>4</v>
      </c>
      <c r="B21" s="17">
        <v>8</v>
      </c>
      <c r="C21" s="17">
        <v>398</v>
      </c>
      <c r="D21" s="6" t="s">
        <v>41</v>
      </c>
      <c r="E21" s="6"/>
      <c r="F21" s="25">
        <v>0.0038420138888888883</v>
      </c>
      <c r="G21" s="35">
        <f t="shared" si="0"/>
        <v>0.0004373842592592589</v>
      </c>
    </row>
    <row r="22" spans="1:7" ht="17.25" customHeight="1">
      <c r="A22" s="6" t="s">
        <v>4</v>
      </c>
      <c r="B22" s="17">
        <v>9</v>
      </c>
      <c r="C22" s="17">
        <v>314</v>
      </c>
      <c r="D22" s="10" t="s">
        <v>44</v>
      </c>
      <c r="E22" s="25"/>
      <c r="F22" s="25">
        <v>0.003886111111111111</v>
      </c>
      <c r="G22" s="35">
        <f t="shared" si="0"/>
        <v>0.0004814814814814816</v>
      </c>
    </row>
    <row r="23" spans="1:7" ht="17.25" customHeight="1">
      <c r="A23" s="6" t="s">
        <v>4</v>
      </c>
      <c r="B23" s="17">
        <v>10</v>
      </c>
      <c r="C23" s="17">
        <v>349</v>
      </c>
      <c r="D23" s="10" t="s">
        <v>66</v>
      </c>
      <c r="E23" s="25"/>
      <c r="F23" s="43">
        <v>0.003915972222222223</v>
      </c>
      <c r="G23" s="35">
        <f t="shared" si="0"/>
        <v>0.0005113425925925932</v>
      </c>
    </row>
    <row r="24" spans="1:7" ht="17.25" customHeight="1">
      <c r="A24" s="6" t="s">
        <v>4</v>
      </c>
      <c r="B24" s="17">
        <v>11</v>
      </c>
      <c r="C24" s="17">
        <v>219</v>
      </c>
      <c r="D24" s="10" t="s">
        <v>43</v>
      </c>
      <c r="E24" s="25"/>
      <c r="F24" s="43">
        <v>0.0039752314814814815</v>
      </c>
      <c r="G24" s="35">
        <f t="shared" si="0"/>
        <v>0.0005706018518518521</v>
      </c>
    </row>
    <row r="25" spans="1:7" ht="17.25" customHeight="1">
      <c r="A25" s="6" t="s">
        <v>10</v>
      </c>
      <c r="B25" s="17">
        <v>12</v>
      </c>
      <c r="C25" s="17">
        <v>178</v>
      </c>
      <c r="D25" s="6" t="s">
        <v>63</v>
      </c>
      <c r="E25" s="26"/>
      <c r="F25" s="25">
        <v>0.004131712962962963</v>
      </c>
      <c r="G25" s="35">
        <f t="shared" si="0"/>
        <v>0.0007270833333333335</v>
      </c>
    </row>
    <row r="26" spans="1:7" ht="17.25" customHeight="1">
      <c r="A26" s="10" t="s">
        <v>9</v>
      </c>
      <c r="B26" s="17">
        <v>13</v>
      </c>
      <c r="C26" s="17"/>
      <c r="D26" s="10" t="s">
        <v>28</v>
      </c>
      <c r="E26" s="6"/>
      <c r="F26" s="43">
        <v>0.00418125</v>
      </c>
      <c r="G26" s="35">
        <f t="shared" si="0"/>
        <v>0.0007766203703703707</v>
      </c>
    </row>
    <row r="27" spans="1:7" ht="17.25" customHeight="1">
      <c r="A27" s="10" t="s">
        <v>9</v>
      </c>
      <c r="B27" s="17">
        <v>14</v>
      </c>
      <c r="C27" s="17">
        <v>918</v>
      </c>
      <c r="D27" s="6" t="s">
        <v>45</v>
      </c>
      <c r="E27" s="6"/>
      <c r="F27" s="43">
        <v>0.004412962962962963</v>
      </c>
      <c r="G27" s="35">
        <f t="shared" si="0"/>
        <v>0.0010083333333333337</v>
      </c>
    </row>
    <row r="28" spans="1:7" ht="17.25" customHeight="1">
      <c r="A28" s="6" t="s">
        <v>4</v>
      </c>
      <c r="B28" s="17">
        <v>15</v>
      </c>
      <c r="C28" s="17">
        <v>408</v>
      </c>
      <c r="D28" s="10" t="s">
        <v>47</v>
      </c>
      <c r="E28" s="25"/>
      <c r="F28" s="25">
        <v>0.004573495370370371</v>
      </c>
      <c r="G28" s="35">
        <f t="shared" si="0"/>
        <v>0.0011688657407407416</v>
      </c>
    </row>
    <row r="29" spans="1:7" ht="17.25" customHeight="1">
      <c r="A29" s="6" t="s">
        <v>9</v>
      </c>
      <c r="B29" s="17">
        <v>16</v>
      </c>
      <c r="C29" s="17">
        <v>528</v>
      </c>
      <c r="D29" s="10" t="s">
        <v>27</v>
      </c>
      <c r="E29" s="6"/>
      <c r="F29" s="43">
        <v>0.004574189814814815</v>
      </c>
      <c r="G29" s="35">
        <f t="shared" si="0"/>
        <v>0.0011695601851851854</v>
      </c>
    </row>
    <row r="30" spans="1:7" ht="17.25" customHeight="1">
      <c r="A30" s="6" t="s">
        <v>9</v>
      </c>
      <c r="B30" s="17">
        <v>17</v>
      </c>
      <c r="C30" s="17">
        <v>945</v>
      </c>
      <c r="D30" s="6" t="s">
        <v>46</v>
      </c>
      <c r="E30" s="6"/>
      <c r="F30" s="44">
        <v>0.004575</v>
      </c>
      <c r="G30" s="35">
        <f t="shared" si="0"/>
        <v>0.0011703703703703707</v>
      </c>
    </row>
    <row r="31" spans="1:7" ht="17.25" customHeight="1">
      <c r="A31" s="6" t="s">
        <v>9</v>
      </c>
      <c r="B31" s="17">
        <v>18</v>
      </c>
      <c r="C31" s="17"/>
      <c r="D31" s="6" t="s">
        <v>60</v>
      </c>
      <c r="E31" s="6"/>
      <c r="F31" s="46">
        <v>0.004872222222222222</v>
      </c>
      <c r="G31" s="35">
        <f t="shared" si="0"/>
        <v>0.0014675925925925928</v>
      </c>
    </row>
    <row r="32" spans="1:7" ht="17.25" customHeight="1">
      <c r="A32" s="6" t="s">
        <v>4</v>
      </c>
      <c r="B32" s="17">
        <v>19</v>
      </c>
      <c r="C32" s="17">
        <v>405</v>
      </c>
      <c r="D32" s="10" t="s">
        <v>61</v>
      </c>
      <c r="E32" s="25"/>
      <c r="F32" s="25">
        <v>0.005024074074074074</v>
      </c>
      <c r="G32" s="35">
        <f t="shared" si="0"/>
        <v>0.0016194444444444446</v>
      </c>
    </row>
    <row r="33" spans="1:7" ht="17.25" customHeight="1">
      <c r="A33" s="10" t="s">
        <v>4</v>
      </c>
      <c r="B33" s="17">
        <v>20</v>
      </c>
      <c r="C33" s="17">
        <v>26</v>
      </c>
      <c r="D33" s="10" t="s">
        <v>67</v>
      </c>
      <c r="E33" s="12">
        <v>0.0039138888888888895</v>
      </c>
      <c r="F33" s="25" t="s">
        <v>62</v>
      </c>
      <c r="G33" s="14"/>
    </row>
    <row r="34" spans="1:7" ht="17.25" customHeight="1">
      <c r="A34" s="10" t="s">
        <v>13</v>
      </c>
      <c r="B34" s="17">
        <v>21</v>
      </c>
      <c r="C34" s="17"/>
      <c r="D34" s="10" t="s">
        <v>30</v>
      </c>
      <c r="E34" s="6"/>
      <c r="F34" s="42" t="s">
        <v>62</v>
      </c>
      <c r="G34" s="14"/>
    </row>
    <row r="35" spans="1:7" ht="17.25" customHeight="1">
      <c r="A35" s="6"/>
      <c r="B35" s="17"/>
      <c r="C35" s="64"/>
      <c r="D35" s="40"/>
      <c r="E35" s="6"/>
      <c r="F35" s="13"/>
      <c r="G35" s="14"/>
    </row>
    <row r="36" spans="1:7" ht="17.25" customHeight="1">
      <c r="A36" s="10"/>
      <c r="B36" s="32"/>
      <c r="C36" s="17"/>
      <c r="D36" s="10"/>
      <c r="E36" s="25"/>
      <c r="F36" s="13"/>
      <c r="G36" s="47"/>
    </row>
    <row r="37" spans="1:7" ht="17.25" customHeight="1">
      <c r="A37" s="6"/>
      <c r="B37" s="6"/>
      <c r="C37" s="10" t="s">
        <v>24</v>
      </c>
      <c r="D37" s="6"/>
      <c r="E37" s="6"/>
      <c r="F37" s="7"/>
      <c r="G37" s="7"/>
    </row>
    <row r="38" spans="1:7" ht="17.25" customHeight="1">
      <c r="A38" s="8"/>
      <c r="B38" s="8"/>
      <c r="C38" s="11" t="s">
        <v>69</v>
      </c>
      <c r="D38" s="8"/>
      <c r="E38" s="8"/>
      <c r="F38" s="9"/>
      <c r="G38" s="9" t="s">
        <v>70</v>
      </c>
    </row>
  </sheetData>
  <sheetProtection/>
  <printOptions/>
  <pageMargins left="0.75" right="0.75" top="1" bottom="1" header="0" footer="0"/>
  <pageSetup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="80" zoomScaleSheetLayoutView="80" zoomScalePageLayoutView="0" workbookViewId="0" topLeftCell="A25">
      <selection activeCell="A42" sqref="A42"/>
    </sheetView>
  </sheetViews>
  <sheetFormatPr defaultColWidth="11.421875" defaultRowHeight="12.75"/>
  <cols>
    <col min="1" max="1" width="11.8515625" style="0" bestFit="1" customWidth="1"/>
    <col min="2" max="2" width="9.8515625" style="23" customWidth="1"/>
    <col min="3" max="3" width="11.421875" style="0" customWidth="1"/>
    <col min="4" max="4" width="35.140625" style="0" customWidth="1"/>
    <col min="5" max="5" width="12.00390625" style="0" customWidth="1"/>
    <col min="6" max="6" width="9.57421875" style="0" customWidth="1"/>
    <col min="7" max="7" width="13.28125" style="0" customWidth="1"/>
    <col min="8" max="10" width="11.421875" style="0" customWidth="1"/>
    <col min="11" max="11" width="12.28125" style="0" customWidth="1"/>
    <col min="12" max="12" width="11.421875" style="0" customWidth="1"/>
    <col min="13" max="13" width="12.28125" style="0" customWidth="1"/>
    <col min="14" max="14" width="11.421875" style="0" customWidth="1"/>
    <col min="15" max="15" width="12.28125" style="0" customWidth="1"/>
  </cols>
  <sheetData>
    <row r="1" ht="12.75">
      <c r="C1" t="s">
        <v>25</v>
      </c>
    </row>
    <row r="2" ht="12.75">
      <c r="C2" t="s">
        <v>55</v>
      </c>
    </row>
    <row r="3" ht="12.75">
      <c r="C3" s="4" t="s">
        <v>38</v>
      </c>
    </row>
    <row r="4" ht="12.75">
      <c r="C4" s="4" t="s">
        <v>56</v>
      </c>
    </row>
    <row r="5" ht="12.75">
      <c r="C5" s="4" t="s">
        <v>57</v>
      </c>
    </row>
    <row r="6" ht="12.75">
      <c r="C6" s="4" t="s">
        <v>39</v>
      </c>
    </row>
    <row r="7" ht="12.75">
      <c r="E7" s="4" t="s">
        <v>17</v>
      </c>
    </row>
    <row r="8" spans="3:7" ht="12.75">
      <c r="C8" s="4" t="s">
        <v>2</v>
      </c>
      <c r="E8" s="2">
        <v>6</v>
      </c>
      <c r="G8" s="3"/>
    </row>
    <row r="9" spans="3:15" ht="12.75">
      <c r="C9" s="4" t="s">
        <v>15</v>
      </c>
      <c r="K9" s="23"/>
      <c r="M9" s="23"/>
      <c r="O9" s="23"/>
    </row>
    <row r="10" spans="3:15" ht="15.75">
      <c r="C10" t="s">
        <v>3</v>
      </c>
      <c r="E10" s="29" t="s">
        <v>21</v>
      </c>
      <c r="F10" s="29"/>
      <c r="K10" s="23"/>
      <c r="M10" s="23"/>
      <c r="O10" s="23"/>
    </row>
    <row r="11" spans="2:17" ht="12.75">
      <c r="B11" s="37"/>
      <c r="C11" s="1"/>
      <c r="D11" s="1" t="s">
        <v>0</v>
      </c>
      <c r="E11" t="s">
        <v>34</v>
      </c>
      <c r="G11" t="s">
        <v>35</v>
      </c>
      <c r="I11" t="s">
        <v>36</v>
      </c>
      <c r="K11" s="23" t="s">
        <v>37</v>
      </c>
      <c r="M11" s="23" t="s">
        <v>58</v>
      </c>
      <c r="O11" s="23" t="s">
        <v>59</v>
      </c>
      <c r="Q11" s="22" t="s">
        <v>8</v>
      </c>
    </row>
    <row r="12" spans="1:17" s="53" customFormat="1" ht="25.5">
      <c r="A12" s="49" t="s">
        <v>5</v>
      </c>
      <c r="B12" s="50" t="s">
        <v>14</v>
      </c>
      <c r="C12" s="66" t="s">
        <v>6</v>
      </c>
      <c r="D12" s="69" t="s">
        <v>64</v>
      </c>
      <c r="E12" s="70">
        <f>$E$8/E13/24</f>
        <v>53.05952000786066</v>
      </c>
      <c r="F12" s="71" t="s">
        <v>33</v>
      </c>
      <c r="G12" s="51">
        <f>$E$8*2/G13/24</f>
        <v>53.90499245080545</v>
      </c>
      <c r="H12" s="72">
        <f>$E$8/H13/24</f>
        <v>54.77784540474741</v>
      </c>
      <c r="I12" s="51">
        <f>$E$8*3/I13/24</f>
        <v>54.45790017732434</v>
      </c>
      <c r="J12" s="72">
        <f>$E$8/J13/24</f>
        <v>55.598455598455615</v>
      </c>
      <c r="K12" s="52">
        <f>$E$8*4/K13/24</f>
        <v>54.79208812394173</v>
      </c>
      <c r="L12" s="72">
        <f>$E$8/L13/24</f>
        <v>55.81972296878229</v>
      </c>
      <c r="M12" s="52">
        <f>$E$8*4/M13/24</f>
        <v>42.91291261460827</v>
      </c>
      <c r="N12" s="72">
        <f>$E$8/N13/24</f>
        <v>49.483402442097514</v>
      </c>
      <c r="O12" s="52">
        <f>$E$8*4/O13/24</f>
        <v>37.04720087815587</v>
      </c>
      <c r="P12" s="72">
        <f>$E$8/P13/24</f>
        <v>67.75832862789392</v>
      </c>
      <c r="Q12" s="73"/>
    </row>
    <row r="13" spans="1:17" ht="28.5" customHeight="1">
      <c r="A13" s="10" t="s">
        <v>9</v>
      </c>
      <c r="B13" s="24">
        <v>1</v>
      </c>
      <c r="C13" s="17">
        <v>918</v>
      </c>
      <c r="D13" s="6" t="s">
        <v>45</v>
      </c>
      <c r="E13" s="61">
        <v>0.004711689814814815</v>
      </c>
      <c r="F13" s="67"/>
      <c r="G13" s="61">
        <v>0.009275578703703704</v>
      </c>
      <c r="H13" s="67">
        <f>G13-E13</f>
        <v>0.004563888888888889</v>
      </c>
      <c r="I13" s="57">
        <v>0.01377210648148148</v>
      </c>
      <c r="J13" s="68">
        <f>I13-G13</f>
        <v>0.004496527777777776</v>
      </c>
      <c r="K13" s="61">
        <v>0.018250810185185186</v>
      </c>
      <c r="L13" s="67">
        <f>K13-I13</f>
        <v>0.004478703703703705</v>
      </c>
      <c r="M13" s="61">
        <v>0.023303009259259263</v>
      </c>
      <c r="N13" s="67">
        <f>M13-K13</f>
        <v>0.005052199074074077</v>
      </c>
      <c r="O13" s="48">
        <v>0.026992592592592592</v>
      </c>
      <c r="P13" s="67">
        <f>O13-M13</f>
        <v>0.0036895833333333294</v>
      </c>
      <c r="Q13" s="38"/>
    </row>
    <row r="14" spans="1:17" ht="28.5" customHeight="1">
      <c r="A14" s="6" t="s">
        <v>9</v>
      </c>
      <c r="B14" s="24">
        <v>2</v>
      </c>
      <c r="C14" s="17">
        <v>31</v>
      </c>
      <c r="D14" s="10" t="s">
        <v>60</v>
      </c>
      <c r="E14" s="61">
        <v>0.00472025462962963</v>
      </c>
      <c r="F14" s="67"/>
      <c r="G14" s="61">
        <v>0.009369444444444446</v>
      </c>
      <c r="H14" s="67">
        <f>G14-E14</f>
        <v>0.004649189814814816</v>
      </c>
      <c r="I14" s="57">
        <v>0.013943171296296297</v>
      </c>
      <c r="J14" s="68">
        <f>I14-G14</f>
        <v>0.004573726851851851</v>
      </c>
      <c r="K14" s="61">
        <v>0.018494212962962966</v>
      </c>
      <c r="L14" s="67">
        <f>K14-I14</f>
        <v>0.0045510416666666685</v>
      </c>
      <c r="M14" s="61">
        <v>0.022998495370370367</v>
      </c>
      <c r="N14" s="67">
        <f>M14-K14</f>
        <v>0.004504282407407401</v>
      </c>
      <c r="O14" s="48">
        <v>0.027495717592592592</v>
      </c>
      <c r="P14" s="67">
        <f>O14-M14</f>
        <v>0.004497222222222225</v>
      </c>
      <c r="Q14" s="55">
        <f>O14-O$13</f>
        <v>0.0005031250000000001</v>
      </c>
    </row>
    <row r="15" spans="1:17" ht="28.5" customHeight="1">
      <c r="A15" s="6" t="s">
        <v>9</v>
      </c>
      <c r="B15" s="24">
        <v>3</v>
      </c>
      <c r="C15" s="17">
        <v>945</v>
      </c>
      <c r="D15" s="6" t="s">
        <v>52</v>
      </c>
      <c r="E15" s="61">
        <v>0.004923726851851852</v>
      </c>
      <c r="F15" s="67"/>
      <c r="G15" s="61">
        <v>0.009558101851851852</v>
      </c>
      <c r="H15" s="67">
        <f>G15-E15</f>
        <v>0.0046343750000000005</v>
      </c>
      <c r="I15" s="57">
        <v>0.01430625</v>
      </c>
      <c r="J15" s="68">
        <f>I15-G15</f>
        <v>0.004748148148148147</v>
      </c>
      <c r="K15" s="61">
        <v>0.018945601851851852</v>
      </c>
      <c r="L15" s="67">
        <f>K15-I15</f>
        <v>0.004639351851851853</v>
      </c>
      <c r="M15" s="61">
        <v>0.023402777777777783</v>
      </c>
      <c r="N15" s="67">
        <f>M15-K15</f>
        <v>0.00445717592592593</v>
      </c>
      <c r="O15" s="48">
        <v>0.027889120370370373</v>
      </c>
      <c r="P15" s="67">
        <f>O15-M15</f>
        <v>0.00448634259259259</v>
      </c>
      <c r="Q15" s="55">
        <f>O15-O$13</f>
        <v>0.0008965277777777808</v>
      </c>
    </row>
    <row r="16" spans="1:17" ht="28.5" customHeight="1">
      <c r="A16" s="10" t="s">
        <v>9</v>
      </c>
      <c r="B16" s="24">
        <v>4</v>
      </c>
      <c r="C16" s="17">
        <v>528</v>
      </c>
      <c r="D16" s="10" t="s">
        <v>27</v>
      </c>
      <c r="E16" s="61">
        <v>0.004829398148148148</v>
      </c>
      <c r="F16" s="67"/>
      <c r="G16" s="61">
        <v>0.009510416666666667</v>
      </c>
      <c r="H16" s="67">
        <f>G16-E16</f>
        <v>0.004681018518518519</v>
      </c>
      <c r="I16" s="57">
        <v>0.014238541666666667</v>
      </c>
      <c r="J16" s="68">
        <f>I16-G16</f>
        <v>0.004728125</v>
      </c>
      <c r="K16" s="61">
        <v>0.018872453703703704</v>
      </c>
      <c r="L16" s="67">
        <f>K16-I16</f>
        <v>0.004633912037037037</v>
      </c>
      <c r="M16" s="61">
        <v>0.02347685185185185</v>
      </c>
      <c r="N16" s="67">
        <f>M16-K16</f>
        <v>0.004604398148148146</v>
      </c>
      <c r="O16" s="48">
        <v>0.028106134259259258</v>
      </c>
      <c r="P16" s="67">
        <f>O16-M16</f>
        <v>0.004629282407407408</v>
      </c>
      <c r="Q16" s="58">
        <f>O16-O$13</f>
        <v>0.0011135416666666655</v>
      </c>
    </row>
    <row r="17" spans="1:17" ht="28.5" customHeight="1">
      <c r="A17" s="6" t="s">
        <v>9</v>
      </c>
      <c r="B17" s="24" t="s">
        <v>32</v>
      </c>
      <c r="C17" s="17">
        <v>936</v>
      </c>
      <c r="D17" s="10" t="s">
        <v>28</v>
      </c>
      <c r="E17" s="61" t="s">
        <v>12</v>
      </c>
      <c r="F17" s="67"/>
      <c r="G17" s="61" t="s">
        <v>12</v>
      </c>
      <c r="H17" s="67" t="e">
        <f>G17-E17</f>
        <v>#VALUE!</v>
      </c>
      <c r="I17" s="57" t="s">
        <v>12</v>
      </c>
      <c r="J17" s="68" t="e">
        <f>I17-G17</f>
        <v>#VALUE!</v>
      </c>
      <c r="K17" s="61" t="s">
        <v>12</v>
      </c>
      <c r="L17" s="67" t="e">
        <f>K17-E17</f>
        <v>#VALUE!</v>
      </c>
      <c r="M17" s="61" t="s">
        <v>12</v>
      </c>
      <c r="N17" s="67" t="e">
        <f>M17-G17</f>
        <v>#VALUE!</v>
      </c>
      <c r="O17" s="48" t="s">
        <v>12</v>
      </c>
      <c r="P17" s="67" t="e">
        <f>O17-I17</f>
        <v>#VALUE!</v>
      </c>
      <c r="Q17" s="58"/>
    </row>
    <row r="18" spans="1:17" ht="28.5" customHeight="1">
      <c r="A18" s="6"/>
      <c r="B18" s="24"/>
      <c r="C18" s="17"/>
      <c r="D18" s="6"/>
      <c r="E18" s="61"/>
      <c r="F18" s="67"/>
      <c r="G18" s="61"/>
      <c r="H18" s="67"/>
      <c r="I18" s="57"/>
      <c r="J18" s="68"/>
      <c r="K18" s="48"/>
      <c r="L18" s="67"/>
      <c r="M18" s="48"/>
      <c r="N18" s="67"/>
      <c r="O18" s="48"/>
      <c r="P18" s="67"/>
      <c r="Q18" s="55"/>
    </row>
    <row r="19" spans="1:17" ht="28.5" customHeight="1">
      <c r="A19" s="6"/>
      <c r="B19" s="24"/>
      <c r="C19" s="17"/>
      <c r="D19" s="74"/>
      <c r="E19" s="75">
        <f>$E$8/E20/24</f>
        <v>62.05470006894967</v>
      </c>
      <c r="F19" s="76" t="s">
        <v>33</v>
      </c>
      <c r="G19" s="51">
        <f>$E$8*2/G20/24</f>
        <v>62.75421266705404</v>
      </c>
      <c r="H19" s="77">
        <f>$E$8/H20/24</f>
        <v>63.46967559943584</v>
      </c>
      <c r="I19" s="51">
        <f>$E$8*3/I20/24</f>
        <v>63.18129521655194</v>
      </c>
      <c r="J19" s="77">
        <f>$E$8/J20/24</f>
        <v>64.05314038313266</v>
      </c>
      <c r="K19" s="52">
        <f>$E$8*4/K20/24</f>
        <v>63.254070516574906</v>
      </c>
      <c r="L19" s="77">
        <f>$E$8/L20/24</f>
        <v>63.47340581839555</v>
      </c>
      <c r="M19" s="52">
        <f>$E$8*4/M20/24</f>
        <v>50.69351545448146</v>
      </c>
      <c r="N19" s="77">
        <f>$E$8/N20/24</f>
        <v>63.82224323366035</v>
      </c>
      <c r="O19" s="52">
        <f>$E$8*4/O20/24</f>
        <v>42.40449173505045</v>
      </c>
      <c r="P19" s="77">
        <f>$E$8/P20/24</f>
        <v>64.83371353103607</v>
      </c>
      <c r="Q19" s="78" t="s">
        <v>8</v>
      </c>
    </row>
    <row r="20" spans="1:17" ht="28.5" customHeight="1">
      <c r="A20" s="6" t="s">
        <v>4</v>
      </c>
      <c r="B20" s="24">
        <v>1</v>
      </c>
      <c r="C20" s="17">
        <v>314</v>
      </c>
      <c r="D20" s="10" t="s">
        <v>44</v>
      </c>
      <c r="E20" s="61">
        <v>0.004028703703703704</v>
      </c>
      <c r="F20" s="67"/>
      <c r="G20" s="61">
        <v>0.007967592592592592</v>
      </c>
      <c r="H20" s="67">
        <f aca="true" t="shared" si="0" ref="H20:H28">G20-E20</f>
        <v>0.0039388888888888885</v>
      </c>
      <c r="I20" s="57">
        <v>0.011870601851851853</v>
      </c>
      <c r="J20" s="68">
        <f aca="true" t="shared" si="1" ref="J20:J28">I20-G20</f>
        <v>0.0039030092592592606</v>
      </c>
      <c r="K20" s="61">
        <v>0.01580925925925926</v>
      </c>
      <c r="L20" s="67">
        <f>K20-I20</f>
        <v>0.003938657407407406</v>
      </c>
      <c r="M20" s="61">
        <v>0.019726388888888887</v>
      </c>
      <c r="N20" s="67">
        <f>M20-K20</f>
        <v>0.003917129629629628</v>
      </c>
      <c r="O20" s="48">
        <v>0.02358240740740741</v>
      </c>
      <c r="P20" s="67">
        <f>O20-M20</f>
        <v>0.0038560185185185225</v>
      </c>
      <c r="Q20" s="55"/>
    </row>
    <row r="21" spans="1:17" ht="28.5" customHeight="1">
      <c r="A21" s="10" t="s">
        <v>4</v>
      </c>
      <c r="B21" s="24">
        <v>2</v>
      </c>
      <c r="C21" s="17">
        <v>398</v>
      </c>
      <c r="D21" s="6" t="s">
        <v>41</v>
      </c>
      <c r="E21" s="61">
        <v>0.004135532407407408</v>
      </c>
      <c r="F21" s="67"/>
      <c r="G21" s="61">
        <v>0.008185300925925927</v>
      </c>
      <c r="H21" s="67">
        <f t="shared" si="0"/>
        <v>0.004049768518518519</v>
      </c>
      <c r="I21" s="57">
        <v>0.012178703703703704</v>
      </c>
      <c r="J21" s="68">
        <f t="shared" si="1"/>
        <v>0.003993402777777776</v>
      </c>
      <c r="K21" s="61">
        <v>0.016192013888888888</v>
      </c>
      <c r="L21" s="67">
        <f aca="true" t="shared" si="2" ref="L21:L28">K21-I21</f>
        <v>0.004013310185185184</v>
      </c>
      <c r="M21" s="61">
        <v>0.02046111111111111</v>
      </c>
      <c r="N21" s="67">
        <f aca="true" t="shared" si="3" ref="N21:N28">M21-K21</f>
        <v>0.004269097222222223</v>
      </c>
      <c r="O21" s="48">
        <v>0.024459722222222226</v>
      </c>
      <c r="P21" s="67">
        <f aca="true" t="shared" si="4" ref="P21:P27">O21-M21</f>
        <v>0.003998611111111116</v>
      </c>
      <c r="Q21" s="55">
        <f aca="true" t="shared" si="5" ref="Q21:Q28">O21-O$20</f>
        <v>0.0008773148148148169</v>
      </c>
    </row>
    <row r="22" spans="1:17" ht="28.5" customHeight="1">
      <c r="A22" s="6" t="s">
        <v>4</v>
      </c>
      <c r="B22" s="24">
        <v>3</v>
      </c>
      <c r="C22" s="17">
        <v>26</v>
      </c>
      <c r="D22" s="10" t="s">
        <v>42</v>
      </c>
      <c r="E22" s="61">
        <v>0.004131134259259259</v>
      </c>
      <c r="F22" s="67"/>
      <c r="G22" s="61">
        <v>0.008237037037037038</v>
      </c>
      <c r="H22" s="67">
        <f t="shared" si="0"/>
        <v>0.004105902777777779</v>
      </c>
      <c r="I22" s="57">
        <v>0.012281249999999999</v>
      </c>
      <c r="J22" s="68">
        <f t="shared" si="1"/>
        <v>0.004044212962962961</v>
      </c>
      <c r="K22" s="61">
        <v>0.016421180555555557</v>
      </c>
      <c r="L22" s="67">
        <f t="shared" si="2"/>
        <v>0.004139930555555558</v>
      </c>
      <c r="M22" s="61">
        <v>0.020562152777777776</v>
      </c>
      <c r="N22" s="67">
        <f t="shared" si="3"/>
        <v>0.0041409722222222195</v>
      </c>
      <c r="O22" s="48">
        <v>0.0246912037037037</v>
      </c>
      <c r="P22" s="67">
        <f t="shared" si="4"/>
        <v>0.004129050925925925</v>
      </c>
      <c r="Q22" s="55">
        <f t="shared" si="5"/>
        <v>0.0011087962962962918</v>
      </c>
    </row>
    <row r="23" spans="1:17" ht="28.5" customHeight="1">
      <c r="A23" s="10" t="s">
        <v>4</v>
      </c>
      <c r="B23" s="24">
        <v>4</v>
      </c>
      <c r="C23" s="17">
        <v>349</v>
      </c>
      <c r="D23" s="10" t="s">
        <v>66</v>
      </c>
      <c r="E23" s="61">
        <v>0.004251967592592593</v>
      </c>
      <c r="F23" s="67"/>
      <c r="G23" s="61">
        <v>0.008348842592592593</v>
      </c>
      <c r="H23" s="67">
        <f t="shared" si="0"/>
        <v>0.004096875000000001</v>
      </c>
      <c r="I23" s="57">
        <v>0.012701388888888889</v>
      </c>
      <c r="J23" s="68">
        <f t="shared" si="1"/>
        <v>0.004352546296296295</v>
      </c>
      <c r="K23" s="61">
        <v>0.01689097222222222</v>
      </c>
      <c r="L23" s="67">
        <f t="shared" si="2"/>
        <v>0.004189583333333332</v>
      </c>
      <c r="M23" s="61">
        <v>0.02102337962962963</v>
      </c>
      <c r="N23" s="67">
        <f t="shared" si="3"/>
        <v>0.004132407407407411</v>
      </c>
      <c r="O23" s="48">
        <v>0.025156944444444444</v>
      </c>
      <c r="P23" s="67">
        <f t="shared" si="4"/>
        <v>0.004133564814814812</v>
      </c>
      <c r="Q23" s="55">
        <f t="shared" si="5"/>
        <v>0.001574537037037034</v>
      </c>
    </row>
    <row r="24" spans="1:17" ht="28.5" customHeight="1">
      <c r="A24" s="6" t="s">
        <v>4</v>
      </c>
      <c r="B24" s="24">
        <v>5</v>
      </c>
      <c r="C24" s="17">
        <v>302</v>
      </c>
      <c r="D24" s="10" t="s">
        <v>53</v>
      </c>
      <c r="E24" s="61">
        <v>0.003921527777777778</v>
      </c>
      <c r="F24" s="67"/>
      <c r="G24" s="61">
        <v>0.012194907407407406</v>
      </c>
      <c r="H24" s="67">
        <f t="shared" si="0"/>
        <v>0.008273379629629627</v>
      </c>
      <c r="I24" s="57">
        <v>0.016141435185185186</v>
      </c>
      <c r="J24" s="68">
        <f t="shared" si="1"/>
        <v>0.00394652777777778</v>
      </c>
      <c r="K24" s="61">
        <v>0.019840162037037038</v>
      </c>
      <c r="L24" s="67">
        <f t="shared" si="2"/>
        <v>0.0036987268518518523</v>
      </c>
      <c r="M24" s="61">
        <v>0.02376921296296296</v>
      </c>
      <c r="N24" s="67">
        <f t="shared" si="3"/>
        <v>0.003929050925925923</v>
      </c>
      <c r="O24" s="48">
        <v>0.027533449074074078</v>
      </c>
      <c r="P24" s="67">
        <f t="shared" si="4"/>
        <v>0.0037642361111111175</v>
      </c>
      <c r="Q24" s="55">
        <f t="shared" si="5"/>
        <v>0.003951041666666669</v>
      </c>
    </row>
    <row r="25" spans="1:17" ht="28.5" customHeight="1">
      <c r="A25" s="6" t="s">
        <v>4</v>
      </c>
      <c r="B25" s="24">
        <v>6</v>
      </c>
      <c r="C25" s="17">
        <v>408</v>
      </c>
      <c r="D25" s="10" t="s">
        <v>47</v>
      </c>
      <c r="E25" s="61">
        <v>0.004824421296296296</v>
      </c>
      <c r="F25" s="67"/>
      <c r="G25" s="61">
        <v>0.009658333333333333</v>
      </c>
      <c r="H25" s="67">
        <f t="shared" si="0"/>
        <v>0.004833912037037037</v>
      </c>
      <c r="I25" s="57">
        <v>0.01433599537037037</v>
      </c>
      <c r="J25" s="68">
        <f t="shared" si="1"/>
        <v>0.0046776620370370375</v>
      </c>
      <c r="K25" s="61">
        <v>0.018898958333333334</v>
      </c>
      <c r="L25" s="67">
        <f t="shared" si="2"/>
        <v>0.004562962962962963</v>
      </c>
      <c r="M25" s="61">
        <v>0.02334305555555555</v>
      </c>
      <c r="N25" s="67">
        <f t="shared" si="3"/>
        <v>0.004444097222222217</v>
      </c>
      <c r="O25" s="48">
        <v>0.02769872685185185</v>
      </c>
      <c r="P25" s="67">
        <f t="shared" si="4"/>
        <v>0.0043556712962962985</v>
      </c>
      <c r="Q25" s="55">
        <f t="shared" si="5"/>
        <v>0.00411631944444444</v>
      </c>
    </row>
    <row r="26" spans="1:17" ht="28.5" customHeight="1">
      <c r="A26" s="6" t="s">
        <v>4</v>
      </c>
      <c r="B26" s="24">
        <v>7</v>
      </c>
      <c r="C26" s="17">
        <v>405</v>
      </c>
      <c r="D26" s="10" t="s">
        <v>61</v>
      </c>
      <c r="E26" s="61">
        <v>0.005066550925925926</v>
      </c>
      <c r="F26" s="67"/>
      <c r="G26" s="61">
        <v>0.009845138888888888</v>
      </c>
      <c r="H26" s="67">
        <f t="shared" si="0"/>
        <v>0.004778587962962962</v>
      </c>
      <c r="I26" s="57">
        <v>0.01471261574074074</v>
      </c>
      <c r="J26" s="68">
        <f t="shared" si="1"/>
        <v>0.004867476851851852</v>
      </c>
      <c r="K26" s="61">
        <v>0.01939224537037037</v>
      </c>
      <c r="L26" s="67">
        <f t="shared" si="2"/>
        <v>0.004679629629629629</v>
      </c>
      <c r="M26" s="61">
        <v>0.02374166666666667</v>
      </c>
      <c r="N26" s="67">
        <f t="shared" si="3"/>
        <v>0.004349421296296303</v>
      </c>
      <c r="O26" s="48">
        <v>0.028075231481481482</v>
      </c>
      <c r="P26" s="67">
        <f t="shared" si="4"/>
        <v>0.004333564814814811</v>
      </c>
      <c r="Q26" s="55">
        <f t="shared" si="5"/>
        <v>0.004492824074074073</v>
      </c>
    </row>
    <row r="27" spans="1:17" ht="28.5" customHeight="1">
      <c r="A27" s="10" t="s">
        <v>4</v>
      </c>
      <c r="B27" s="34">
        <v>8</v>
      </c>
      <c r="C27" s="17">
        <v>315</v>
      </c>
      <c r="D27" s="10" t="s">
        <v>54</v>
      </c>
      <c r="E27" s="61">
        <v>0.0039812499999999995</v>
      </c>
      <c r="F27" s="67"/>
      <c r="G27" s="61">
        <v>0.007981597222222222</v>
      </c>
      <c r="H27" s="67">
        <f t="shared" si="0"/>
        <v>0.004000347222222222</v>
      </c>
      <c r="I27" s="57">
        <v>0.011979745370370372</v>
      </c>
      <c r="J27" s="68">
        <f t="shared" si="1"/>
        <v>0.00399814814814815</v>
      </c>
      <c r="K27" s="61">
        <v>0.016110532407407407</v>
      </c>
      <c r="L27" s="67">
        <f t="shared" si="2"/>
        <v>0.004130787037037035</v>
      </c>
      <c r="M27" s="61">
        <v>0.02425949074074074</v>
      </c>
      <c r="N27" s="67">
        <f t="shared" si="3"/>
        <v>0.008148958333333334</v>
      </c>
      <c r="O27" s="48">
        <v>0.03601087962962963</v>
      </c>
      <c r="P27" s="67">
        <f t="shared" si="4"/>
        <v>0.011751388888888888</v>
      </c>
      <c r="Q27" s="55">
        <f t="shared" si="5"/>
        <v>0.01242847222222222</v>
      </c>
    </row>
    <row r="28" spans="1:17" ht="28.5" customHeight="1">
      <c r="A28" s="6" t="s">
        <v>4</v>
      </c>
      <c r="B28" s="24" t="s">
        <v>32</v>
      </c>
      <c r="C28" s="17">
        <v>219</v>
      </c>
      <c r="D28" s="10" t="s">
        <v>73</v>
      </c>
      <c r="E28" s="61">
        <v>0.004005671296296296</v>
      </c>
      <c r="F28" s="67"/>
      <c r="G28" s="61">
        <v>0.007967824074074073</v>
      </c>
      <c r="H28" s="67">
        <f t="shared" si="0"/>
        <v>0.003962152777777777</v>
      </c>
      <c r="I28" s="57">
        <v>0.01121736111111111</v>
      </c>
      <c r="J28" s="68">
        <f t="shared" si="1"/>
        <v>0.003249537037037037</v>
      </c>
      <c r="K28" s="61">
        <v>0.015852083333333333</v>
      </c>
      <c r="L28" s="67">
        <f t="shared" si="2"/>
        <v>0.004634722222222222</v>
      </c>
      <c r="M28" s="61">
        <v>0.01981377314814815</v>
      </c>
      <c r="N28" s="67">
        <f t="shared" si="3"/>
        <v>0.003961689814814817</v>
      </c>
      <c r="O28" s="48" t="s">
        <v>62</v>
      </c>
      <c r="P28" s="67" t="e">
        <f>O28-I28</f>
        <v>#VALUE!</v>
      </c>
      <c r="Q28" s="55" t="e">
        <f t="shared" si="5"/>
        <v>#VALUE!</v>
      </c>
    </row>
    <row r="29" spans="1:17" ht="28.5" customHeight="1">
      <c r="A29" s="10"/>
      <c r="B29" s="33"/>
      <c r="C29" s="17"/>
      <c r="D29" s="10"/>
      <c r="E29" s="61"/>
      <c r="F29" s="67"/>
      <c r="G29" s="61"/>
      <c r="H29" s="67"/>
      <c r="I29" s="57"/>
      <c r="J29" s="68"/>
      <c r="K29" s="48"/>
      <c r="L29" s="67"/>
      <c r="M29" s="48"/>
      <c r="N29" s="67"/>
      <c r="O29" s="48"/>
      <c r="P29" s="67"/>
      <c r="Q29" s="55"/>
    </row>
    <row r="30" spans="1:17" ht="28.5" customHeight="1">
      <c r="A30" s="6"/>
      <c r="B30" s="24"/>
      <c r="C30" s="17"/>
      <c r="D30" s="6"/>
      <c r="E30" s="75">
        <f>$E$8/E31/24</f>
        <v>70.72691552062868</v>
      </c>
      <c r="F30" s="76" t="s">
        <v>33</v>
      </c>
      <c r="G30" s="51">
        <f>$E$8*2/G31/24</f>
        <v>71.02926668858927</v>
      </c>
      <c r="H30" s="77">
        <f>$E$8/H31/24</f>
        <v>71.334214002642</v>
      </c>
      <c r="I30" s="51">
        <f>$E$8*3/I31/24</f>
        <v>71.18610552681012</v>
      </c>
      <c r="J30" s="77">
        <f>$E$8/J31/24</f>
        <v>71.50187030355191</v>
      </c>
      <c r="K30" s="52">
        <f>$E$8*4/K31/24</f>
        <v>71.40613894444537</v>
      </c>
      <c r="L30" s="77">
        <f>$E$8/L31/24</f>
        <v>72.07447695952486</v>
      </c>
      <c r="M30" s="52">
        <f>$E$8*4/M31/24</f>
        <v>57.227638830012715</v>
      </c>
      <c r="N30" s="77">
        <f>$E$8/N31/24</f>
        <v>72.05283874841545</v>
      </c>
      <c r="O30" s="52">
        <f>$E$8*4/O31/24</f>
        <v>47.85802120376218</v>
      </c>
      <c r="P30" s="77">
        <f>$E$8/P31/24</f>
        <v>73.0766628323974</v>
      </c>
      <c r="Q30" s="78" t="s">
        <v>8</v>
      </c>
    </row>
    <row r="31" spans="1:17" ht="28.5" customHeight="1">
      <c r="A31" s="6" t="s">
        <v>10</v>
      </c>
      <c r="B31" s="24">
        <v>1</v>
      </c>
      <c r="C31" s="17">
        <v>7</v>
      </c>
      <c r="D31" s="6" t="s">
        <v>11</v>
      </c>
      <c r="E31" s="61">
        <v>0.003534722222222222</v>
      </c>
      <c r="F31" s="67"/>
      <c r="G31" s="61">
        <v>0.007039351851851852</v>
      </c>
      <c r="H31" s="67">
        <f>G31-E31</f>
        <v>0.00350462962962963</v>
      </c>
      <c r="I31" s="62">
        <v>0.01053576388888889</v>
      </c>
      <c r="J31" s="68">
        <f>I31-G31</f>
        <v>0.0034964120370370375</v>
      </c>
      <c r="K31" s="61">
        <v>0.014004398148148148</v>
      </c>
      <c r="L31" s="67">
        <f>K31-I31</f>
        <v>0.003468634259259258</v>
      </c>
      <c r="M31" s="61">
        <v>0.017474074074074076</v>
      </c>
      <c r="N31" s="67">
        <f>M31-K31</f>
        <v>0.003469675925925928</v>
      </c>
      <c r="O31" s="48">
        <v>0.020895138888888887</v>
      </c>
      <c r="P31" s="67">
        <f>O31-M31</f>
        <v>0.003421064814814811</v>
      </c>
      <c r="Q31" s="55"/>
    </row>
    <row r="32" spans="1:17" ht="28.5" customHeight="1">
      <c r="A32" s="6" t="s">
        <v>10</v>
      </c>
      <c r="B32" s="24">
        <v>2</v>
      </c>
      <c r="C32" s="17">
        <v>630</v>
      </c>
      <c r="D32" s="6" t="s">
        <v>65</v>
      </c>
      <c r="E32" s="61">
        <v>0.0036649305555555554</v>
      </c>
      <c r="F32" s="67"/>
      <c r="G32" s="61">
        <v>0.0072400462962962965</v>
      </c>
      <c r="H32" s="67">
        <f aca="true" t="shared" si="6" ref="H32:H39">G32-E32</f>
        <v>0.003575115740740741</v>
      </c>
      <c r="I32" s="57">
        <v>0.010766898148148149</v>
      </c>
      <c r="J32" s="68">
        <f>I32-G32</f>
        <v>0.003526851851851852</v>
      </c>
      <c r="K32" s="61">
        <v>0.014290046296296295</v>
      </c>
      <c r="L32" s="67">
        <f>K32-I32</f>
        <v>0.0035231481481481468</v>
      </c>
      <c r="M32" s="61">
        <v>0.017829513888888888</v>
      </c>
      <c r="N32" s="67">
        <f>M32-K32</f>
        <v>0.0035394675925925923</v>
      </c>
      <c r="O32" s="48">
        <v>0.02139710648148148</v>
      </c>
      <c r="P32" s="67">
        <f>O32-M32</f>
        <v>0.003567592592592591</v>
      </c>
      <c r="Q32" s="55">
        <f>O32-O$31</f>
        <v>0.000501967592592592</v>
      </c>
    </row>
    <row r="33" spans="1:17" ht="28.5" customHeight="1">
      <c r="A33" s="6" t="s">
        <v>10</v>
      </c>
      <c r="B33" s="24">
        <v>3</v>
      </c>
      <c r="C33" s="17">
        <v>11</v>
      </c>
      <c r="D33" s="6" t="s">
        <v>29</v>
      </c>
      <c r="E33" s="61">
        <v>0.003846990740740741</v>
      </c>
      <c r="F33" s="67"/>
      <c r="G33" s="61">
        <v>0.0076076388888888895</v>
      </c>
      <c r="H33" s="67">
        <f>G33-E33</f>
        <v>0.0037606481481481484</v>
      </c>
      <c r="I33" s="57">
        <v>0.01131585648148148</v>
      </c>
      <c r="J33" s="68">
        <f>I33-G33</f>
        <v>0.003708217592592591</v>
      </c>
      <c r="K33" s="61">
        <v>0.014991550925925926</v>
      </c>
      <c r="L33" s="67">
        <f>K33-I33</f>
        <v>0.003675694444444445</v>
      </c>
      <c r="M33" s="61">
        <v>0.01864351851851852</v>
      </c>
      <c r="N33" s="67">
        <f>M33-K33</f>
        <v>0.0036519675925925955</v>
      </c>
      <c r="O33" s="48">
        <v>0.022280439814814812</v>
      </c>
      <c r="P33" s="67">
        <f>O33-M33</f>
        <v>0.003636921296296291</v>
      </c>
      <c r="Q33" s="55">
        <f>O33-O$31</f>
        <v>0.0013853009259259252</v>
      </c>
    </row>
    <row r="34" spans="1:17" ht="28.5" customHeight="1">
      <c r="A34" s="6" t="s">
        <v>10</v>
      </c>
      <c r="B34" s="24">
        <v>4</v>
      </c>
      <c r="C34" s="17">
        <v>278</v>
      </c>
      <c r="D34" s="6" t="s">
        <v>63</v>
      </c>
      <c r="E34" s="61">
        <v>0.004142708333333334</v>
      </c>
      <c r="F34" s="67"/>
      <c r="G34" s="61">
        <v>0.008271296296296296</v>
      </c>
      <c r="H34" s="67">
        <f>G34-E34</f>
        <v>0.0041285879629629615</v>
      </c>
      <c r="I34" s="57">
        <v>0.012430902777777779</v>
      </c>
      <c r="J34" s="68">
        <f>I34-G34</f>
        <v>0.004159606481481483</v>
      </c>
      <c r="K34" s="61">
        <v>0.016557060185185185</v>
      </c>
      <c r="L34" s="67">
        <f>K34-I34</f>
        <v>0.0041261574074074065</v>
      </c>
      <c r="M34" s="61">
        <v>0.020618055555555556</v>
      </c>
      <c r="N34" s="67">
        <f>M34-K34</f>
        <v>0.004060995370370371</v>
      </c>
      <c r="O34" s="48"/>
      <c r="P34" s="67">
        <f>O34-M34</f>
        <v>-0.020618055555555556</v>
      </c>
      <c r="Q34" s="55">
        <f>O34-O$31</f>
        <v>-0.020895138888888887</v>
      </c>
    </row>
    <row r="35" spans="1:17" ht="17.25" customHeight="1">
      <c r="A35" s="6"/>
      <c r="B35" s="24"/>
      <c r="C35" s="17"/>
      <c r="D35" s="6"/>
      <c r="E35" s="25"/>
      <c r="F35" s="25"/>
      <c r="G35" s="25"/>
      <c r="H35" s="67"/>
      <c r="I35" s="42"/>
      <c r="J35" s="68"/>
      <c r="K35" s="42"/>
      <c r="L35" s="54"/>
      <c r="M35" s="42"/>
      <c r="N35" s="54"/>
      <c r="O35" s="42"/>
      <c r="P35" s="54"/>
      <c r="Q35" s="42"/>
    </row>
    <row r="36" spans="1:17" ht="17.25" customHeight="1">
      <c r="A36" s="6"/>
      <c r="B36" s="83"/>
      <c r="C36" s="64"/>
      <c r="D36" s="84"/>
      <c r="E36" s="85">
        <f>$E$8/E37/24</f>
        <v>71.8849840255591</v>
      </c>
      <c r="F36" s="86" t="s">
        <v>33</v>
      </c>
      <c r="G36" s="51">
        <f>$E$8*2/G37/24</f>
        <v>72.12622088655147</v>
      </c>
      <c r="H36" s="87">
        <f>$E$8/H37/24</f>
        <v>72.36908231983114</v>
      </c>
      <c r="I36" s="51">
        <f>$E$8*3/I37/24</f>
        <v>72.10976708990351</v>
      </c>
      <c r="J36" s="87">
        <f>$E$8/J37/24</f>
        <v>72.07688200747465</v>
      </c>
      <c r="K36" s="52">
        <f>$E$8*4/K37/24</f>
        <v>72.09251873237321</v>
      </c>
      <c r="L36" s="87">
        <f>$E$8/L37/24</f>
        <v>72.04082313310874</v>
      </c>
      <c r="M36" s="52">
        <f>$E$8*4/M37/24</f>
        <v>57.71465979078436</v>
      </c>
      <c r="N36" s="87">
        <f>$E$8/N37/24</f>
        <v>72.34726688102894</v>
      </c>
      <c r="O36" s="52">
        <f>$E$8*4/O37/24</f>
        <v>48.189814324199205</v>
      </c>
      <c r="P36" s="87">
        <f>$E$8/P37/24</f>
        <v>73.00010138902974</v>
      </c>
      <c r="Q36" s="88" t="s">
        <v>8</v>
      </c>
    </row>
    <row r="37" spans="1:17" ht="15.75" customHeight="1">
      <c r="A37" s="82" t="s">
        <v>13</v>
      </c>
      <c r="B37" s="92">
        <v>1</v>
      </c>
      <c r="C37" s="65">
        <v>3</v>
      </c>
      <c r="D37" s="63" t="s">
        <v>51</v>
      </c>
      <c r="E37" s="25">
        <v>0.0034777777777777776</v>
      </c>
      <c r="F37" s="25"/>
      <c r="G37" s="25">
        <v>0.0069322916666666665</v>
      </c>
      <c r="H37" s="67">
        <f t="shared" si="6"/>
        <v>0.003454513888888889</v>
      </c>
      <c r="I37" s="60">
        <v>0.010400810185185185</v>
      </c>
      <c r="J37" s="68">
        <f>I37-G37</f>
        <v>0.0034685185185185183</v>
      </c>
      <c r="K37" s="60">
        <v>0.013871064814814815</v>
      </c>
      <c r="L37" s="54">
        <f>K37-I37</f>
        <v>0.0034702546296296304</v>
      </c>
      <c r="M37" s="60">
        <v>0.01732662037037037</v>
      </c>
      <c r="N37" s="54">
        <f>M37-K37</f>
        <v>0.0034555555555555555</v>
      </c>
      <c r="O37" s="93">
        <v>0.020751273148148147</v>
      </c>
      <c r="P37" s="54">
        <f>O37-M37</f>
        <v>0.0034246527777777765</v>
      </c>
      <c r="Q37" s="60">
        <f>O37-O$37</f>
        <v>0</v>
      </c>
    </row>
    <row r="38" spans="1:17" ht="15.75" customHeight="1">
      <c r="A38" s="82" t="s">
        <v>13</v>
      </c>
      <c r="B38" s="59">
        <v>2</v>
      </c>
      <c r="C38" s="65">
        <v>6</v>
      </c>
      <c r="D38" s="10" t="s">
        <v>68</v>
      </c>
      <c r="E38" s="60">
        <v>0.0035902777777777777</v>
      </c>
      <c r="F38" s="60"/>
      <c r="G38" s="60">
        <v>0.007090393518518518</v>
      </c>
      <c r="H38" s="67">
        <f t="shared" si="6"/>
        <v>0.00350011574074074</v>
      </c>
      <c r="I38" s="60">
        <v>0.010521412037037036</v>
      </c>
      <c r="J38" s="68">
        <f>I38-G38</f>
        <v>0.003431018518518518</v>
      </c>
      <c r="K38" s="60">
        <v>0.013950694444444444</v>
      </c>
      <c r="L38" s="54">
        <f>K38-I38</f>
        <v>0.0034292824074074087</v>
      </c>
      <c r="M38" s="60">
        <v>0.017411574074074076</v>
      </c>
      <c r="N38" s="54">
        <f>M38-K38</f>
        <v>0.0034608796296296315</v>
      </c>
      <c r="O38" s="93">
        <v>0.02087349537037037</v>
      </c>
      <c r="P38" s="54">
        <f>O38-M38</f>
        <v>0.003461921296296293</v>
      </c>
      <c r="Q38" s="55">
        <f>O38-O$37</f>
        <v>0.00012222222222222148</v>
      </c>
    </row>
    <row r="39" spans="1:17" ht="15.75" customHeight="1">
      <c r="A39" s="82" t="s">
        <v>13</v>
      </c>
      <c r="B39" s="59" t="s">
        <v>32</v>
      </c>
      <c r="C39" s="65"/>
      <c r="D39" s="10" t="s">
        <v>30</v>
      </c>
      <c r="E39" s="60" t="s">
        <v>12</v>
      </c>
      <c r="F39" s="60"/>
      <c r="G39" s="60"/>
      <c r="H39" s="67" t="e">
        <f t="shared" si="6"/>
        <v>#VALUE!</v>
      </c>
      <c r="I39" s="60"/>
      <c r="J39" s="81">
        <f>I39-G39</f>
        <v>0</v>
      </c>
      <c r="K39" s="60"/>
      <c r="L39" s="54" t="e">
        <f>K39-E39</f>
        <v>#VALUE!</v>
      </c>
      <c r="M39" s="60"/>
      <c r="N39" s="54">
        <f>M39-G39</f>
        <v>0</v>
      </c>
      <c r="O39" s="60"/>
      <c r="P39" s="54">
        <f>O39-I39</f>
        <v>0</v>
      </c>
      <c r="Q39" s="55"/>
    </row>
    <row r="40" spans="1:17" ht="12.75">
      <c r="A40" s="19"/>
      <c r="B40" s="56"/>
      <c r="C40" s="64"/>
      <c r="D40" s="19"/>
      <c r="E40" s="42"/>
      <c r="F40" s="42"/>
      <c r="G40" s="42"/>
      <c r="H40" s="89"/>
      <c r="I40" s="42"/>
      <c r="J40" s="90"/>
      <c r="K40" s="42"/>
      <c r="L40" s="91"/>
      <c r="M40" s="42"/>
      <c r="N40" s="91"/>
      <c r="O40" s="42"/>
      <c r="P40" s="91"/>
      <c r="Q40" s="79"/>
    </row>
    <row r="41" spans="3:10" ht="12.75">
      <c r="C41" s="64"/>
      <c r="E41" s="42"/>
      <c r="F41" s="42"/>
      <c r="G41" s="42"/>
      <c r="H41" s="67"/>
      <c r="I41" s="42"/>
      <c r="J41" s="68"/>
    </row>
    <row r="42" spans="1:17" ht="21" customHeight="1">
      <c r="A42" s="19"/>
      <c r="B42" s="56"/>
      <c r="D42" s="19"/>
      <c r="K42" s="42"/>
      <c r="L42" s="45"/>
      <c r="M42" s="42"/>
      <c r="N42" s="45"/>
      <c r="O42" s="42"/>
      <c r="P42" s="45"/>
      <c r="Q42" s="45"/>
    </row>
    <row r="43" spans="3:15" ht="12.75">
      <c r="C43" s="10" t="s">
        <v>24</v>
      </c>
      <c r="G43" s="30" t="s">
        <v>50</v>
      </c>
      <c r="O43" t="s">
        <v>72</v>
      </c>
    </row>
    <row r="44" spans="3:7" ht="12.75">
      <c r="C44" s="11" t="s">
        <v>69</v>
      </c>
      <c r="G44" t="s">
        <v>49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Alipaz</dc:creator>
  <cp:keywords/>
  <dc:description/>
  <cp:lastModifiedBy>Cristian Conitzer</cp:lastModifiedBy>
  <cp:lastPrinted>2013-12-15T20:32:13Z</cp:lastPrinted>
  <dcterms:created xsi:type="dcterms:W3CDTF">2010-01-24T15:12:22Z</dcterms:created>
  <dcterms:modified xsi:type="dcterms:W3CDTF">2013-12-15T22:49:26Z</dcterms:modified>
  <cp:category/>
  <cp:version/>
  <cp:contentType/>
  <cp:contentStatus/>
</cp:coreProperties>
</file>