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90" windowWidth="15180" windowHeight="9345" activeTab="2"/>
  </bookViews>
  <sheets>
    <sheet name="clas por categorías" sheetId="1" r:id="rId1"/>
    <sheet name="clas general" sheetId="2" r:id="rId2"/>
    <sheet name="fondo" sheetId="3" r:id="rId3"/>
  </sheets>
  <definedNames>
    <definedName name="_xlnm.Print_Area" localSheetId="1">'clas general'!$A$1:$G$44</definedName>
    <definedName name="_xlnm.Print_Area" localSheetId="2">'fondo'!$A$1:$M$58</definedName>
  </definedNames>
  <calcPr fullCalcOnLoad="1"/>
</workbook>
</file>

<file path=xl/sharedStrings.xml><?xml version="1.0" encoding="utf-8"?>
<sst xmlns="http://schemas.openxmlformats.org/spreadsheetml/2006/main" count="259" uniqueCount="87">
  <si>
    <t>Nombre</t>
  </si>
  <si>
    <t>Club</t>
  </si>
  <si>
    <t>distancia por vuelta</t>
  </si>
  <si>
    <t>Categoría / Placa</t>
  </si>
  <si>
    <t>1600 libre</t>
  </si>
  <si>
    <t>Categoría</t>
  </si>
  <si>
    <t>Número</t>
  </si>
  <si>
    <t>Posición</t>
  </si>
  <si>
    <t>Diferencia</t>
  </si>
  <si>
    <t>8 válvulas</t>
  </si>
  <si>
    <t>N3 Nacional</t>
  </si>
  <si>
    <t>Nelson Siñani</t>
  </si>
  <si>
    <t>Rolando Castrillo, Alberto Castrillo</t>
  </si>
  <si>
    <t>DNS</t>
  </si>
  <si>
    <t>N3 Codasur</t>
  </si>
  <si>
    <t>Posición general</t>
  </si>
  <si>
    <t>1ra manga</t>
  </si>
  <si>
    <t>Clasificación 1 vuelta, partida detenida</t>
  </si>
  <si>
    <t>aprox.</t>
  </si>
  <si>
    <t>distancia de clasificación</t>
  </si>
  <si>
    <t>A. Aviles</t>
  </si>
  <si>
    <t>Control: Cristian Conitzer, Gabriel Capriles</t>
  </si>
  <si>
    <t>1 vueltas</t>
  </si>
  <si>
    <t>Tiempos de paso por vuelta / tiempo por vuelta</t>
  </si>
  <si>
    <t>4 vueltas</t>
  </si>
  <si>
    <t>Circuito: Tambillo</t>
  </si>
  <si>
    <t>Tiempo clasificación</t>
  </si>
  <si>
    <t>Promedio del ganador</t>
  </si>
  <si>
    <t>Resultados en internet:  www.conitzer.de/automovilismo</t>
  </si>
  <si>
    <t>Asociación Departamental de Automovilismo La Paz</t>
  </si>
  <si>
    <t>ss, centésimas</t>
  </si>
  <si>
    <t>Beto Gonzáles (Ajata)</t>
  </si>
  <si>
    <t>Pánfilo Condori, Guido Härtel</t>
  </si>
  <si>
    <t>Miguel Corpus, Elvis Corpus</t>
  </si>
  <si>
    <t>Esteban Eid, Oscar Arce</t>
  </si>
  <si>
    <t>Clasificación general, 1 vuelta, partida detenida</t>
  </si>
  <si>
    <t>-</t>
  </si>
  <si>
    <t>vel. prom.</t>
  </si>
  <si>
    <t>1ra vuelta</t>
  </si>
  <si>
    <t>2da vuelta</t>
  </si>
  <si>
    <t>3ra vuelta</t>
  </si>
  <si>
    <t>4ta vuelta</t>
  </si>
  <si>
    <t>Competencia de automovilismo</t>
  </si>
  <si>
    <t>Participantes :19</t>
  </si>
  <si>
    <t>Hora de partida: 10:20</t>
  </si>
  <si>
    <t>Domingo, 17 de noviembre de 2013</t>
  </si>
  <si>
    <t>Viscarra</t>
  </si>
  <si>
    <t>Frigerio</t>
  </si>
  <si>
    <t>M. Salas</t>
  </si>
  <si>
    <t>Montoya</t>
  </si>
  <si>
    <t>Chavez</t>
  </si>
  <si>
    <t>Peñaloza</t>
  </si>
  <si>
    <t xml:space="preserve">Ali Ernesto Abo El Nour  / </t>
  </si>
  <si>
    <t xml:space="preserve">Javier Ortuño / </t>
  </si>
  <si>
    <t xml:space="preserve">Gastón Jauregui / </t>
  </si>
  <si>
    <t xml:space="preserve">Luis Salas / </t>
  </si>
  <si>
    <t>Iriarte</t>
  </si>
  <si>
    <t>Quispe</t>
  </si>
  <si>
    <t>Juan Quispe, Roberto Carlos Quispe?</t>
  </si>
  <si>
    <t>Luna</t>
  </si>
  <si>
    <t>R. Vasquez</t>
  </si>
  <si>
    <t>N8</t>
  </si>
  <si>
    <t>cuadratrack</t>
  </si>
  <si>
    <t>Egberto Chavez</t>
  </si>
  <si>
    <t>Jhonny Mamani</t>
  </si>
  <si>
    <t>Severo Corpus</t>
  </si>
  <si>
    <t>Wilfredo Nina</t>
  </si>
  <si>
    <t>Carla Mita</t>
  </si>
  <si>
    <t>Sergio Mita</t>
  </si>
  <si>
    <t>No terminó</t>
  </si>
  <si>
    <t>Alan Chavez</t>
  </si>
  <si>
    <t>Israel Kantuta</t>
  </si>
  <si>
    <t>Marcelo Corpus</t>
  </si>
  <si>
    <t>Yerko Quispe</t>
  </si>
  <si>
    <t>antes repechaje</t>
  </si>
  <si>
    <t>Beto Dips</t>
  </si>
  <si>
    <r>
      <t xml:space="preserve">Mejor vuelta en categoría en </t>
    </r>
    <r>
      <rPr>
        <b/>
        <sz val="10"/>
        <rFont val="Arial"/>
        <family val="2"/>
      </rPr>
      <t>negrilla</t>
    </r>
  </si>
  <si>
    <r>
      <t xml:space="preserve">Mejor vuelta </t>
    </r>
    <r>
      <rPr>
        <u val="single"/>
        <sz val="10"/>
        <rFont val="Arial"/>
        <family val="2"/>
      </rPr>
      <t>subrayada</t>
    </r>
  </si>
  <si>
    <t>Miguel Salas</t>
  </si>
  <si>
    <t>Humberto Viscarra</t>
  </si>
  <si>
    <t>Jorge Frigerio</t>
  </si>
  <si>
    <t>Rilver Vasquez</t>
  </si>
  <si>
    <t>Willy Luna</t>
  </si>
  <si>
    <t>Boris Peñaloza</t>
  </si>
  <si>
    <t>Pablo Aviles</t>
  </si>
  <si>
    <t>Edwin Iriarte</t>
  </si>
  <si>
    <t>Gregorio Montoya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</si>
</sst>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0.0\ &quot;km&quot;"/>
    <numFmt numFmtId="173" formatCode="0.00\ &quot;km/h&quot;"/>
    <numFmt numFmtId="174" formatCode="[m]:ss.00"/>
    <numFmt numFmtId="175" formatCode="m:ss.000"/>
    <numFmt numFmtId="176" formatCode="s.000"/>
    <numFmt numFmtId="177" formatCode="[m]:ss.000"/>
    <numFmt numFmtId="178" formatCode="mm:ss.00"/>
    <numFmt numFmtId="179" formatCode="m:ss.00"/>
    <numFmt numFmtId="180" formatCode="s.00"/>
    <numFmt numFmtId="181" formatCode="m:ss.00\ &quot;mejor vuelta&quot;"/>
    <numFmt numFmtId="182" formatCode="m:ss"/>
  </numFmts>
  <fonts count="22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>
        <color indexed="63"/>
      </right>
      <top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/>
      <bottom style="hair"/>
    </border>
    <border>
      <left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1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2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175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179" fontId="0" fillId="0" borderId="12" xfId="0" applyNumberFormat="1" applyBorder="1" applyAlignment="1">
      <alignment/>
    </xf>
    <xf numFmtId="0" fontId="0" fillId="0" borderId="12" xfId="0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180" fontId="0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Border="1" applyAlignment="1">
      <alignment/>
    </xf>
    <xf numFmtId="179" fontId="2" fillId="0" borderId="15" xfId="0" applyNumberFormat="1" applyFont="1" applyBorder="1" applyAlignment="1">
      <alignment/>
    </xf>
    <xf numFmtId="182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3" fontId="0" fillId="0" borderId="12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ont="1" applyAlignment="1">
      <alignment/>
    </xf>
    <xf numFmtId="180" fontId="0" fillId="0" borderId="12" xfId="0" applyNumberFormat="1" applyBorder="1" applyAlignment="1">
      <alignment/>
    </xf>
    <xf numFmtId="179" fontId="2" fillId="0" borderId="17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wrapText="1"/>
    </xf>
    <xf numFmtId="173" fontId="0" fillId="0" borderId="0" xfId="0" applyNumberFormat="1" applyAlignment="1">
      <alignment wrapText="1"/>
    </xf>
    <xf numFmtId="173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79" fontId="20" fillId="0" borderId="18" xfId="0" applyNumberFormat="1" applyFon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6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179" fontId="0" fillId="0" borderId="16" xfId="0" applyNumberFormat="1" applyFont="1" applyBorder="1" applyAlignment="1">
      <alignment/>
    </xf>
    <xf numFmtId="179" fontId="0" fillId="0" borderId="13" xfId="0" applyNumberFormat="1" applyBorder="1" applyAlignment="1">
      <alignment/>
    </xf>
    <xf numFmtId="179" fontId="20" fillId="0" borderId="17" xfId="0" applyNumberFormat="1" applyFont="1" applyBorder="1" applyAlignment="1">
      <alignment/>
    </xf>
    <xf numFmtId="179" fontId="20" fillId="0" borderId="16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17" xfId="0" applyNumberFormat="1" applyFont="1" applyBorder="1" applyAlignment="1">
      <alignment/>
    </xf>
    <xf numFmtId="179" fontId="0" fillId="0" borderId="20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 wrapText="1"/>
    </xf>
    <xf numFmtId="179" fontId="21" fillId="0" borderId="21" xfId="0" applyNumberFormat="1" applyFont="1" applyBorder="1" applyAlignment="1">
      <alignment/>
    </xf>
    <xf numFmtId="179" fontId="20" fillId="0" borderId="21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173" fontId="0" fillId="0" borderId="24" xfId="0" applyNumberFormat="1" applyBorder="1" applyAlignment="1">
      <alignment wrapText="1"/>
    </xf>
    <xf numFmtId="173" fontId="0" fillId="0" borderId="25" xfId="0" applyNumberFormat="1" applyFont="1" applyBorder="1" applyAlignment="1">
      <alignment wrapText="1"/>
    </xf>
    <xf numFmtId="173" fontId="0" fillId="0" borderId="25" xfId="0" applyNumberForma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173" fontId="0" fillId="0" borderId="28" xfId="0" applyNumberFormat="1" applyBorder="1" applyAlignment="1">
      <alignment wrapText="1"/>
    </xf>
    <xf numFmtId="173" fontId="0" fillId="0" borderId="29" xfId="0" applyNumberFormat="1" applyFont="1" applyBorder="1" applyAlignment="1">
      <alignment wrapText="1"/>
    </xf>
    <xf numFmtId="173" fontId="0" fillId="0" borderId="29" xfId="0" applyNumberFormat="1" applyBorder="1" applyAlignment="1">
      <alignment wrapText="1"/>
    </xf>
    <xf numFmtId="0" fontId="0" fillId="0" borderId="30" xfId="0" applyFont="1" applyFill="1" applyBorder="1" applyAlignment="1">
      <alignment/>
    </xf>
    <xf numFmtId="179" fontId="0" fillId="0" borderId="29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21" fillId="0" borderId="18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90" zoomScaleSheetLayoutView="90" zoomScalePageLayoutView="0" workbookViewId="0" topLeftCell="A17">
      <selection activeCell="D41" sqref="D41"/>
    </sheetView>
  </sheetViews>
  <sheetFormatPr defaultColWidth="11.421875" defaultRowHeight="12.75"/>
  <cols>
    <col min="1" max="1" width="11.8515625" style="0" bestFit="1" customWidth="1"/>
    <col min="2" max="2" width="9.140625" style="0" customWidth="1"/>
    <col min="3" max="3" width="11.421875" style="0" customWidth="1"/>
    <col min="4" max="4" width="37.28125" style="0" bestFit="1" customWidth="1"/>
    <col min="5" max="5" width="15.7109375" style="0" customWidth="1"/>
    <col min="6" max="6" width="15.28125" style="0" customWidth="1"/>
    <col min="7" max="7" width="13.28125" style="0" customWidth="1"/>
  </cols>
  <sheetData>
    <row r="1" ht="12.75">
      <c r="C1" t="s">
        <v>29</v>
      </c>
    </row>
    <row r="2" ht="12.75">
      <c r="C2" t="s">
        <v>45</v>
      </c>
    </row>
    <row r="3" ht="12.75">
      <c r="C3" s="4" t="s">
        <v>42</v>
      </c>
    </row>
    <row r="4" ht="12.75">
      <c r="C4" s="4" t="s">
        <v>25</v>
      </c>
    </row>
    <row r="5" ht="12.75">
      <c r="C5" s="4" t="s">
        <v>43</v>
      </c>
    </row>
    <row r="6" ht="12.75">
      <c r="C6" s="4" t="s">
        <v>44</v>
      </c>
    </row>
    <row r="7" ht="12.75">
      <c r="E7" s="4" t="s">
        <v>18</v>
      </c>
    </row>
    <row r="8" spans="3:7" ht="12.75">
      <c r="C8" s="4" t="s">
        <v>19</v>
      </c>
      <c r="E8" s="2">
        <v>10</v>
      </c>
      <c r="G8" s="3"/>
    </row>
    <row r="9" ht="12.75">
      <c r="B9" s="4" t="s">
        <v>17</v>
      </c>
    </row>
    <row r="10" spans="3:6" ht="12.75">
      <c r="C10" t="s">
        <v>3</v>
      </c>
      <c r="F10" s="28" t="s">
        <v>27</v>
      </c>
    </row>
    <row r="11" spans="2:7" ht="25.5">
      <c r="B11" s="1"/>
      <c r="C11" s="1"/>
      <c r="D11" s="1" t="s">
        <v>0</v>
      </c>
      <c r="E11" s="1" t="s">
        <v>1</v>
      </c>
      <c r="F11" s="21" t="s">
        <v>26</v>
      </c>
      <c r="G11" s="1" t="s">
        <v>8</v>
      </c>
    </row>
    <row r="12" spans="1:7" ht="13.5" customHeight="1">
      <c r="A12" s="5" t="s">
        <v>5</v>
      </c>
      <c r="B12" s="32" t="s">
        <v>7</v>
      </c>
      <c r="C12" s="5" t="s">
        <v>6</v>
      </c>
      <c r="D12" s="16" t="s">
        <v>22</v>
      </c>
      <c r="E12" s="5"/>
      <c r="F12" s="3">
        <f>$E8*1/F13/24</f>
        <v>76.09706603534285</v>
      </c>
      <c r="G12" s="15" t="s">
        <v>30</v>
      </c>
    </row>
    <row r="13" spans="1:7" ht="17.25" customHeight="1">
      <c r="A13" s="10" t="s">
        <v>9</v>
      </c>
      <c r="B13" s="17">
        <v>1</v>
      </c>
      <c r="C13" s="17"/>
      <c r="D13" s="10" t="s">
        <v>32</v>
      </c>
      <c r="E13" s="6"/>
      <c r="F13" s="46">
        <v>0.005475462962962963</v>
      </c>
      <c r="G13" s="42">
        <f>F13-F$13</f>
        <v>0</v>
      </c>
    </row>
    <row r="14" spans="1:7" ht="17.25" customHeight="1">
      <c r="A14" s="10" t="s">
        <v>9</v>
      </c>
      <c r="B14" s="17">
        <v>2</v>
      </c>
      <c r="C14" s="17">
        <v>528</v>
      </c>
      <c r="D14" s="10" t="s">
        <v>31</v>
      </c>
      <c r="E14" s="6"/>
      <c r="F14" s="46">
        <v>0.005580902777777778</v>
      </c>
      <c r="G14" s="36">
        <f>F14-F$13</f>
        <v>0.00010543981481481515</v>
      </c>
    </row>
    <row r="15" spans="1:7" ht="17.25" customHeight="1">
      <c r="A15" s="6" t="s">
        <v>9</v>
      </c>
      <c r="B15" s="17">
        <v>3</v>
      </c>
      <c r="C15" s="17">
        <v>918</v>
      </c>
      <c r="D15" s="6" t="s">
        <v>58</v>
      </c>
      <c r="E15" s="6"/>
      <c r="F15" s="46">
        <v>0.005777662037037037</v>
      </c>
      <c r="G15" s="36">
        <f>F15-F$13</f>
        <v>0.00030219907407407366</v>
      </c>
    </row>
    <row r="16" spans="1:7" ht="17.25" customHeight="1">
      <c r="A16" s="6" t="s">
        <v>9</v>
      </c>
      <c r="B16" s="17">
        <v>4</v>
      </c>
      <c r="C16" s="17">
        <v>945</v>
      </c>
      <c r="D16" s="6" t="s">
        <v>59</v>
      </c>
      <c r="E16" s="6"/>
      <c r="F16" s="46">
        <v>0.006004861111111111</v>
      </c>
      <c r="G16" s="36">
        <f>F16-F$13</f>
        <v>0.0005293981481481478</v>
      </c>
    </row>
    <row r="17" spans="1:7" ht="17.25" customHeight="1">
      <c r="A17" s="6"/>
      <c r="B17" s="17"/>
      <c r="C17" s="17"/>
      <c r="D17" s="6"/>
      <c r="E17" s="6"/>
      <c r="F17" s="20"/>
      <c r="G17" s="36"/>
    </row>
    <row r="18" spans="1:7" ht="17.25" customHeight="1">
      <c r="A18" s="6"/>
      <c r="B18" s="18"/>
      <c r="C18" s="17"/>
      <c r="D18" s="6"/>
      <c r="E18" s="6" t="s">
        <v>74</v>
      </c>
      <c r="F18" s="3">
        <f>$E8*1/F19/24</f>
        <v>88.46947803007963</v>
      </c>
      <c r="G18" s="6"/>
    </row>
    <row r="19" spans="1:7" ht="17.25" customHeight="1">
      <c r="A19" s="10" t="s">
        <v>4</v>
      </c>
      <c r="B19" s="17">
        <v>1</v>
      </c>
      <c r="C19" s="17">
        <v>315</v>
      </c>
      <c r="D19" s="10" t="s">
        <v>20</v>
      </c>
      <c r="E19" s="25">
        <v>0.004853703703703704</v>
      </c>
      <c r="F19" s="25">
        <v>0.004709722222222222</v>
      </c>
      <c r="G19" s="14"/>
    </row>
    <row r="20" spans="1:7" ht="17.25" customHeight="1">
      <c r="A20" s="6" t="s">
        <v>4</v>
      </c>
      <c r="B20" s="17">
        <v>2</v>
      </c>
      <c r="C20" s="17">
        <v>302</v>
      </c>
      <c r="D20" s="10" t="s">
        <v>51</v>
      </c>
      <c r="E20" s="25"/>
      <c r="F20" s="25">
        <v>0.004764467592592593</v>
      </c>
      <c r="G20" s="50">
        <f aca="true" t="shared" si="0" ref="G20:G27">F20-F$19</f>
        <v>5.47453703703708E-05</v>
      </c>
    </row>
    <row r="21" spans="1:7" ht="17.25" customHeight="1">
      <c r="A21" s="10" t="s">
        <v>4</v>
      </c>
      <c r="B21" s="17">
        <v>3</v>
      </c>
      <c r="C21" s="17">
        <v>26</v>
      </c>
      <c r="D21" s="10" t="s">
        <v>53</v>
      </c>
      <c r="E21" s="12"/>
      <c r="F21" s="25">
        <v>0.004848958333333333</v>
      </c>
      <c r="G21" s="50">
        <f t="shared" si="0"/>
        <v>0.0001392361111111108</v>
      </c>
    </row>
    <row r="22" spans="1:7" ht="17.25" customHeight="1">
      <c r="A22" s="6" t="s">
        <v>4</v>
      </c>
      <c r="B22" s="17">
        <v>4</v>
      </c>
      <c r="C22" s="17"/>
      <c r="D22" s="6" t="s">
        <v>52</v>
      </c>
      <c r="E22" s="6"/>
      <c r="F22" s="25">
        <v>0.0049087962962962965</v>
      </c>
      <c r="G22" s="50">
        <f t="shared" si="0"/>
        <v>0.0001990740740740746</v>
      </c>
    </row>
    <row r="23" spans="1:7" ht="17.25" customHeight="1">
      <c r="A23" s="6" t="s">
        <v>4</v>
      </c>
      <c r="B23" s="17">
        <v>5</v>
      </c>
      <c r="C23" s="17">
        <v>201</v>
      </c>
      <c r="D23" s="10" t="s">
        <v>60</v>
      </c>
      <c r="E23" s="25"/>
      <c r="F23" s="25">
        <v>0.005063657407407407</v>
      </c>
      <c r="G23" s="50">
        <f t="shared" si="0"/>
        <v>0.00035393518518518543</v>
      </c>
    </row>
    <row r="24" spans="1:7" ht="17.25" customHeight="1">
      <c r="A24" s="6" t="s">
        <v>4</v>
      </c>
      <c r="B24" s="17">
        <v>6</v>
      </c>
      <c r="C24" s="17">
        <v>219</v>
      </c>
      <c r="D24" s="10" t="s">
        <v>54</v>
      </c>
      <c r="E24" s="25"/>
      <c r="F24" s="46">
        <v>0.00508287037037037</v>
      </c>
      <c r="G24" s="50">
        <f t="shared" si="0"/>
        <v>0.0003731481481481485</v>
      </c>
    </row>
    <row r="25" spans="1:7" ht="17.25" customHeight="1">
      <c r="A25" s="6" t="s">
        <v>4</v>
      </c>
      <c r="B25" s="17">
        <v>7</v>
      </c>
      <c r="C25" s="17">
        <v>314</v>
      </c>
      <c r="D25" s="10" t="s">
        <v>55</v>
      </c>
      <c r="E25" s="25"/>
      <c r="F25" s="25">
        <v>0.005213310185185185</v>
      </c>
      <c r="G25" s="50">
        <f t="shared" si="0"/>
        <v>0.0005035879629629635</v>
      </c>
    </row>
    <row r="26" spans="1:7" ht="17.25" customHeight="1">
      <c r="A26" s="6" t="s">
        <v>4</v>
      </c>
      <c r="B26" s="17">
        <v>8</v>
      </c>
      <c r="C26" s="17">
        <v>21</v>
      </c>
      <c r="D26" s="10" t="s">
        <v>56</v>
      </c>
      <c r="E26" s="25"/>
      <c r="F26" s="46">
        <v>0.005213310185185185</v>
      </c>
      <c r="G26" s="36">
        <f t="shared" si="0"/>
        <v>0.0005035879629629635</v>
      </c>
    </row>
    <row r="27" spans="1:7" ht="17.25" customHeight="1">
      <c r="A27" s="10" t="s">
        <v>4</v>
      </c>
      <c r="B27" s="17">
        <v>9</v>
      </c>
      <c r="C27" s="17">
        <v>408</v>
      </c>
      <c r="D27" s="10" t="s">
        <v>73</v>
      </c>
      <c r="E27" s="25"/>
      <c r="F27" s="25">
        <v>0.005880208333333334</v>
      </c>
      <c r="G27" s="50">
        <f t="shared" si="0"/>
        <v>0.0011704861111111117</v>
      </c>
    </row>
    <row r="28" spans="1:7" ht="17.25" customHeight="1">
      <c r="A28" s="10"/>
      <c r="B28" s="33"/>
      <c r="C28" s="17"/>
      <c r="D28" s="10"/>
      <c r="E28" s="25"/>
      <c r="F28" s="20"/>
      <c r="G28" s="27"/>
    </row>
    <row r="29" spans="1:7" ht="17.25" customHeight="1">
      <c r="A29" s="6"/>
      <c r="B29" s="6"/>
      <c r="C29" s="17"/>
      <c r="D29" s="6"/>
      <c r="E29" s="6"/>
      <c r="F29" s="3">
        <f>$E8*1/F30/24</f>
        <v>98.3284169124877</v>
      </c>
      <c r="G29" s="14"/>
    </row>
    <row r="30" spans="1:7" ht="17.25" customHeight="1">
      <c r="A30" s="6" t="s">
        <v>10</v>
      </c>
      <c r="B30" s="17">
        <v>1</v>
      </c>
      <c r="C30" s="17"/>
      <c r="D30" s="6" t="s">
        <v>47</v>
      </c>
      <c r="E30" s="6"/>
      <c r="F30" s="46">
        <v>0.0042375</v>
      </c>
      <c r="G30" s="7"/>
    </row>
    <row r="31" spans="1:7" ht="17.25" customHeight="1">
      <c r="A31" s="6" t="s">
        <v>10</v>
      </c>
      <c r="B31" s="17">
        <v>2</v>
      </c>
      <c r="C31" s="17">
        <v>7</v>
      </c>
      <c r="D31" s="6" t="s">
        <v>12</v>
      </c>
      <c r="E31" s="6"/>
      <c r="F31" s="46">
        <v>0.004701273148148148</v>
      </c>
      <c r="G31" s="50">
        <f aca="true" t="shared" si="1" ref="G31:G36">F31-F$30</f>
        <v>0.00046377314814814805</v>
      </c>
    </row>
    <row r="32" spans="1:7" ht="17.25" customHeight="1">
      <c r="A32" s="6" t="s">
        <v>10</v>
      </c>
      <c r="B32" s="17">
        <v>3</v>
      </c>
      <c r="C32" s="17"/>
      <c r="D32" s="6" t="s">
        <v>48</v>
      </c>
      <c r="E32" s="6"/>
      <c r="F32" s="46">
        <v>0.004932060185185185</v>
      </c>
      <c r="G32" s="25">
        <f t="shared" si="1"/>
        <v>0.0006945601851851852</v>
      </c>
    </row>
    <row r="33" spans="1:7" ht="17.25" customHeight="1">
      <c r="A33" s="6" t="s">
        <v>10</v>
      </c>
      <c r="B33" s="17">
        <v>4</v>
      </c>
      <c r="C33" s="17"/>
      <c r="D33" s="6" t="s">
        <v>11</v>
      </c>
      <c r="E33" s="25"/>
      <c r="F33" s="25">
        <v>0.004950810185185185</v>
      </c>
      <c r="G33" s="25">
        <f t="shared" si="1"/>
        <v>0.0007133101851851849</v>
      </c>
    </row>
    <row r="34" spans="1:7" ht="17.25" customHeight="1">
      <c r="A34" s="6" t="s">
        <v>10</v>
      </c>
      <c r="B34" s="17">
        <v>5</v>
      </c>
      <c r="C34" s="17">
        <v>11</v>
      </c>
      <c r="D34" s="6" t="s">
        <v>33</v>
      </c>
      <c r="E34" s="26"/>
      <c r="F34" s="25">
        <v>0.005024652777777778</v>
      </c>
      <c r="G34" s="25">
        <f t="shared" si="1"/>
        <v>0.0007871527777777781</v>
      </c>
    </row>
    <row r="35" spans="1:7" ht="17.25" customHeight="1">
      <c r="A35" s="6" t="s">
        <v>10</v>
      </c>
      <c r="B35" s="17">
        <v>6</v>
      </c>
      <c r="C35" s="17"/>
      <c r="D35" s="6" t="s">
        <v>49</v>
      </c>
      <c r="E35" s="26"/>
      <c r="F35" s="25">
        <v>0.005222685185185185</v>
      </c>
      <c r="G35" s="25">
        <f t="shared" si="1"/>
        <v>0.0009851851851851853</v>
      </c>
    </row>
    <row r="36" spans="1:7" ht="17.25" customHeight="1">
      <c r="A36" s="6" t="s">
        <v>10</v>
      </c>
      <c r="B36" s="17">
        <v>7</v>
      </c>
      <c r="C36" s="17">
        <v>123</v>
      </c>
      <c r="D36" s="6" t="s">
        <v>50</v>
      </c>
      <c r="E36" s="26"/>
      <c r="F36" s="25">
        <v>0.005800462962962962</v>
      </c>
      <c r="G36" s="25">
        <f t="shared" si="1"/>
        <v>0.0015629629629629622</v>
      </c>
    </row>
    <row r="37" spans="1:7" ht="17.25" customHeight="1">
      <c r="A37" s="6"/>
      <c r="B37" s="17"/>
      <c r="C37" s="17"/>
      <c r="D37" s="6"/>
      <c r="E37" s="6"/>
      <c r="F37" s="12"/>
      <c r="G37" s="14"/>
    </row>
    <row r="38" spans="1:7" ht="17.25" customHeight="1">
      <c r="A38" s="6"/>
      <c r="B38" s="17"/>
      <c r="C38" s="17"/>
      <c r="D38" s="6"/>
      <c r="E38" s="6"/>
      <c r="F38" s="3">
        <f>$E8*1/F39/24</f>
        <v>101.16337885685381</v>
      </c>
      <c r="G38" s="14"/>
    </row>
    <row r="39" spans="1:7" ht="17.25" customHeight="1">
      <c r="A39" s="10" t="s">
        <v>14</v>
      </c>
      <c r="B39" s="17">
        <v>1</v>
      </c>
      <c r="C39" s="73"/>
      <c r="D39" s="41" t="s">
        <v>34</v>
      </c>
      <c r="E39" s="6"/>
      <c r="F39" s="25">
        <v>0.00411875</v>
      </c>
      <c r="G39" s="14">
        <f>F39-F$39</f>
        <v>0</v>
      </c>
    </row>
    <row r="40" spans="1:7" ht="17.25" customHeight="1">
      <c r="A40" s="10" t="s">
        <v>14</v>
      </c>
      <c r="B40" s="17">
        <v>2</v>
      </c>
      <c r="C40" s="17">
        <v>3</v>
      </c>
      <c r="D40" s="37" t="s">
        <v>79</v>
      </c>
      <c r="E40" s="6"/>
      <c r="F40" s="25">
        <v>0.004503240740740741</v>
      </c>
      <c r="G40" s="50">
        <f>F40-F$39</f>
        <v>0.0003844907407407408</v>
      </c>
    </row>
    <row r="41" spans="1:7" ht="17.25" customHeight="1">
      <c r="A41" s="10" t="s">
        <v>14</v>
      </c>
      <c r="B41" s="17">
        <v>3</v>
      </c>
      <c r="C41" s="17">
        <v>188</v>
      </c>
      <c r="D41" s="10" t="s">
        <v>75</v>
      </c>
      <c r="E41" s="6"/>
      <c r="F41" s="25">
        <v>0.004684953703703704</v>
      </c>
      <c r="G41" s="50">
        <f>F41-F$39</f>
        <v>0.0005662037037037042</v>
      </c>
    </row>
    <row r="42" spans="1:7" ht="17.25" customHeight="1">
      <c r="A42" s="10"/>
      <c r="C42" s="17"/>
      <c r="E42" s="6"/>
      <c r="F42" s="12"/>
      <c r="G42" s="14"/>
    </row>
    <row r="43" spans="1:7" ht="17.25" customHeight="1">
      <c r="A43" s="66" t="s">
        <v>62</v>
      </c>
      <c r="B43" s="67">
        <v>1</v>
      </c>
      <c r="C43" s="74">
        <v>71</v>
      </c>
      <c r="D43" s="68" t="s">
        <v>68</v>
      </c>
      <c r="E43" s="6"/>
      <c r="F43" s="25">
        <v>0.004900462962962963</v>
      </c>
      <c r="G43" s="14">
        <f aca="true" t="shared" si="2" ref="G43:G51">F43-F$43</f>
        <v>0</v>
      </c>
    </row>
    <row r="44" spans="1:7" ht="17.25" customHeight="1">
      <c r="A44" s="66" t="s">
        <v>62</v>
      </c>
      <c r="B44" s="67">
        <v>2</v>
      </c>
      <c r="C44" s="74">
        <v>73</v>
      </c>
      <c r="D44" s="10" t="s">
        <v>63</v>
      </c>
      <c r="E44" s="6"/>
      <c r="F44" s="25">
        <v>0.005047337962962963</v>
      </c>
      <c r="G44" s="14">
        <f t="shared" si="2"/>
        <v>0.00014687499999999944</v>
      </c>
    </row>
    <row r="45" spans="1:7" ht="17.25" customHeight="1">
      <c r="A45" s="66" t="s">
        <v>62</v>
      </c>
      <c r="B45" s="67">
        <v>3</v>
      </c>
      <c r="C45" s="74">
        <v>82</v>
      </c>
      <c r="D45" s="37" t="s">
        <v>64</v>
      </c>
      <c r="E45" s="6"/>
      <c r="F45" s="25">
        <v>0.005074074074074074</v>
      </c>
      <c r="G45" s="14">
        <f>F45-F$43</f>
        <v>0.0001736111111111105</v>
      </c>
    </row>
    <row r="46" spans="1:7" ht="17.25" customHeight="1">
      <c r="A46" s="10" t="s">
        <v>62</v>
      </c>
      <c r="B46" s="24">
        <v>4</v>
      </c>
      <c r="C46" s="74">
        <v>65</v>
      </c>
      <c r="D46" s="72" t="s">
        <v>70</v>
      </c>
      <c r="E46" s="6"/>
      <c r="F46" s="25">
        <v>0.005090393518518519</v>
      </c>
      <c r="G46" s="14">
        <f t="shared" si="2"/>
        <v>0.00018993055555555603</v>
      </c>
    </row>
    <row r="47" spans="1:7" ht="17.25" customHeight="1">
      <c r="A47" s="10" t="s">
        <v>62</v>
      </c>
      <c r="B47" s="67">
        <v>5</v>
      </c>
      <c r="C47" s="74">
        <v>53</v>
      </c>
      <c r="D47" s="10" t="s">
        <v>65</v>
      </c>
      <c r="E47" s="6"/>
      <c r="F47" s="25">
        <v>0.005095601851851852</v>
      </c>
      <c r="G47" s="14">
        <f t="shared" si="2"/>
        <v>0.0001951388888888888</v>
      </c>
    </row>
    <row r="48" spans="1:7" ht="17.25" customHeight="1">
      <c r="A48" s="10" t="s">
        <v>62</v>
      </c>
      <c r="B48" s="67">
        <v>6</v>
      </c>
      <c r="C48" s="74">
        <v>85</v>
      </c>
      <c r="D48" s="37" t="s">
        <v>67</v>
      </c>
      <c r="E48" s="6"/>
      <c r="F48" s="25">
        <v>0.005203125</v>
      </c>
      <c r="G48" s="14">
        <f t="shared" si="2"/>
        <v>0.00030266203703703705</v>
      </c>
    </row>
    <row r="49" spans="1:7" ht="17.25" customHeight="1">
      <c r="A49" s="10" t="s">
        <v>62</v>
      </c>
      <c r="B49" s="24">
        <v>7</v>
      </c>
      <c r="C49" s="74">
        <v>88</v>
      </c>
      <c r="D49" s="68" t="s">
        <v>66</v>
      </c>
      <c r="E49" s="6"/>
      <c r="F49" s="25">
        <v>0.00523287037037037</v>
      </c>
      <c r="G49" s="14">
        <f t="shared" si="2"/>
        <v>0.00033240740740740713</v>
      </c>
    </row>
    <row r="50" spans="1:7" ht="17.25" customHeight="1">
      <c r="A50" s="10" t="s">
        <v>62</v>
      </c>
      <c r="B50" s="67">
        <v>8</v>
      </c>
      <c r="C50" s="74">
        <v>92</v>
      </c>
      <c r="D50" s="10" t="s">
        <v>71</v>
      </c>
      <c r="E50" s="6"/>
      <c r="F50" s="25">
        <v>0.005382407407407408</v>
      </c>
      <c r="G50" s="14">
        <f t="shared" si="2"/>
        <v>0.00048194444444444456</v>
      </c>
    </row>
    <row r="51" spans="1:7" ht="17.25" customHeight="1">
      <c r="A51" s="10" t="s">
        <v>62</v>
      </c>
      <c r="B51" s="67">
        <v>9</v>
      </c>
      <c r="C51" s="74">
        <v>48</v>
      </c>
      <c r="D51" s="10" t="s">
        <v>72</v>
      </c>
      <c r="E51" s="6"/>
      <c r="F51" s="25">
        <v>0.005427083333333333</v>
      </c>
      <c r="G51" s="14">
        <f t="shared" si="2"/>
        <v>0.00052662037037037</v>
      </c>
    </row>
    <row r="52" spans="1:7" ht="17.25" customHeight="1">
      <c r="A52" s="10"/>
      <c r="B52" s="17"/>
      <c r="C52" s="6"/>
      <c r="D52" s="10"/>
      <c r="E52" s="6"/>
      <c r="F52" s="12"/>
      <c r="G52" s="14"/>
    </row>
    <row r="53" spans="1:7" ht="17.25" customHeight="1">
      <c r="A53" s="6"/>
      <c r="B53" s="6"/>
      <c r="C53" s="6"/>
      <c r="D53" s="6"/>
      <c r="E53" s="6"/>
      <c r="F53" s="12"/>
      <c r="G53" s="7"/>
    </row>
    <row r="54" spans="1:7" ht="17.25" customHeight="1">
      <c r="A54" s="6"/>
      <c r="B54" s="6"/>
      <c r="C54" s="10" t="s">
        <v>28</v>
      </c>
      <c r="D54" s="6"/>
      <c r="E54" s="6"/>
      <c r="F54" s="7"/>
      <c r="G54" s="7"/>
    </row>
    <row r="55" spans="1:7" ht="17.25" customHeight="1">
      <c r="A55" s="8"/>
      <c r="B55" s="8"/>
      <c r="C55" s="11" t="s">
        <v>21</v>
      </c>
      <c r="D55" s="8"/>
      <c r="E55" s="8"/>
      <c r="F55" s="9"/>
      <c r="G55" s="9"/>
    </row>
  </sheetData>
  <sheetProtection/>
  <printOptions/>
  <pageMargins left="0.75" right="0.75" top="1" bottom="1" header="0" footer="0"/>
  <pageSetup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3">
      <selection activeCell="D17" sqref="D17"/>
    </sheetView>
  </sheetViews>
  <sheetFormatPr defaultColWidth="11.421875" defaultRowHeight="12.75"/>
  <cols>
    <col min="1" max="1" width="11.8515625" style="0" bestFit="1" customWidth="1"/>
    <col min="2" max="2" width="9.140625" style="0" customWidth="1"/>
    <col min="3" max="3" width="11.421875" style="0" customWidth="1"/>
    <col min="4" max="4" width="37.28125" style="0" bestFit="1" customWidth="1"/>
    <col min="5" max="5" width="13.421875" style="0" bestFit="1" customWidth="1"/>
    <col min="6" max="6" width="13.8515625" style="0" customWidth="1"/>
    <col min="7" max="7" width="13.8515625" style="0" bestFit="1" customWidth="1"/>
  </cols>
  <sheetData>
    <row r="1" ht="12.75">
      <c r="C1" t="s">
        <v>29</v>
      </c>
    </row>
    <row r="2" ht="12.75">
      <c r="C2" t="s">
        <v>45</v>
      </c>
    </row>
    <row r="3" ht="12.75">
      <c r="C3" s="4" t="s">
        <v>42</v>
      </c>
    </row>
    <row r="4" ht="12.75">
      <c r="C4" s="4" t="s">
        <v>25</v>
      </c>
    </row>
    <row r="5" ht="12.75">
      <c r="C5" s="4" t="s">
        <v>43</v>
      </c>
    </row>
    <row r="6" ht="12.75">
      <c r="C6" s="4" t="s">
        <v>44</v>
      </c>
    </row>
    <row r="7" ht="12.75">
      <c r="E7" s="4" t="s">
        <v>18</v>
      </c>
    </row>
    <row r="8" spans="3:7" ht="12.75">
      <c r="C8" s="4" t="s">
        <v>19</v>
      </c>
      <c r="E8" s="2">
        <v>10</v>
      </c>
      <c r="G8" s="3"/>
    </row>
    <row r="9" ht="12.75">
      <c r="B9" s="4" t="s">
        <v>35</v>
      </c>
    </row>
    <row r="10" spans="3:6" ht="12.75">
      <c r="C10" t="s">
        <v>3</v>
      </c>
      <c r="F10" s="28" t="s">
        <v>27</v>
      </c>
    </row>
    <row r="11" spans="2:7" ht="25.5">
      <c r="B11" s="1"/>
      <c r="C11" s="1"/>
      <c r="D11" s="1" t="s">
        <v>0</v>
      </c>
      <c r="E11" s="1" t="s">
        <v>1</v>
      </c>
      <c r="F11" s="21" t="s">
        <v>26</v>
      </c>
      <c r="G11" s="1" t="s">
        <v>8</v>
      </c>
    </row>
    <row r="12" spans="1:7" ht="13.5" customHeight="1">
      <c r="A12" s="5" t="s">
        <v>5</v>
      </c>
      <c r="B12" s="32" t="s">
        <v>7</v>
      </c>
      <c r="C12" s="5" t="s">
        <v>6</v>
      </c>
      <c r="D12" s="16" t="s">
        <v>22</v>
      </c>
      <c r="E12" s="5"/>
      <c r="F12" s="3">
        <f>$E8*1/F13/24</f>
        <v>101.16337885685381</v>
      </c>
      <c r="G12" s="15" t="s">
        <v>30</v>
      </c>
    </row>
    <row r="13" spans="1:7" ht="17.25" customHeight="1">
      <c r="A13" s="10" t="s">
        <v>14</v>
      </c>
      <c r="B13" s="17">
        <v>1</v>
      </c>
      <c r="C13" s="6"/>
      <c r="D13" s="10" t="s">
        <v>34</v>
      </c>
      <c r="E13" s="6"/>
      <c r="F13" s="25">
        <v>0.00411875</v>
      </c>
      <c r="G13" s="29">
        <f aca="true" t="shared" si="0" ref="G13:G35">F13-F$39</f>
        <v>0.00411875</v>
      </c>
    </row>
    <row r="14" spans="1:7" ht="17.25" customHeight="1">
      <c r="A14" s="6" t="s">
        <v>10</v>
      </c>
      <c r="B14" s="17">
        <v>1</v>
      </c>
      <c r="C14" s="6"/>
      <c r="D14" s="6" t="s">
        <v>47</v>
      </c>
      <c r="E14" s="6"/>
      <c r="F14" s="46">
        <v>0.0042375</v>
      </c>
      <c r="G14" s="45">
        <f t="shared" si="0"/>
        <v>0.0042375</v>
      </c>
    </row>
    <row r="15" spans="1:7" ht="17.25" customHeight="1">
      <c r="A15" s="10" t="s">
        <v>14</v>
      </c>
      <c r="B15" s="17">
        <v>2</v>
      </c>
      <c r="C15" s="6"/>
      <c r="D15" s="37" t="s">
        <v>46</v>
      </c>
      <c r="E15" s="6"/>
      <c r="F15" s="25">
        <v>0.004503240740740741</v>
      </c>
      <c r="G15" s="45">
        <f t="shared" si="0"/>
        <v>0.004503240740740741</v>
      </c>
    </row>
    <row r="16" spans="1:7" ht="17.25" customHeight="1">
      <c r="A16" s="10" t="s">
        <v>14</v>
      </c>
      <c r="B16" s="17">
        <v>3</v>
      </c>
      <c r="C16" s="6"/>
      <c r="D16" s="10" t="s">
        <v>75</v>
      </c>
      <c r="E16" s="6"/>
      <c r="F16" s="25">
        <v>0.004684953703703704</v>
      </c>
      <c r="G16" s="45">
        <f t="shared" si="0"/>
        <v>0.004684953703703704</v>
      </c>
    </row>
    <row r="17" spans="1:7" ht="17.25" customHeight="1">
      <c r="A17" s="6" t="s">
        <v>10</v>
      </c>
      <c r="B17" s="17">
        <v>2</v>
      </c>
      <c r="C17" s="6"/>
      <c r="D17" s="6" t="s">
        <v>12</v>
      </c>
      <c r="E17" s="6"/>
      <c r="F17" s="47">
        <v>0.004701273148148148</v>
      </c>
      <c r="G17" s="45">
        <f t="shared" si="0"/>
        <v>0.004701273148148148</v>
      </c>
    </row>
    <row r="18" spans="1:7" ht="17.25" customHeight="1">
      <c r="A18" s="10" t="s">
        <v>4</v>
      </c>
      <c r="B18" s="17">
        <v>1</v>
      </c>
      <c r="C18" s="6"/>
      <c r="D18" s="10" t="s">
        <v>20</v>
      </c>
      <c r="E18" s="25"/>
      <c r="F18" s="45">
        <v>0.004709722222222222</v>
      </c>
      <c r="G18" s="45">
        <f t="shared" si="0"/>
        <v>0.004709722222222222</v>
      </c>
    </row>
    <row r="19" spans="1:7" ht="17.25" customHeight="1">
      <c r="A19" s="6" t="s">
        <v>4</v>
      </c>
      <c r="B19" s="17">
        <v>2</v>
      </c>
      <c r="C19" s="6"/>
      <c r="D19" s="10" t="s">
        <v>51</v>
      </c>
      <c r="E19" s="25"/>
      <c r="F19" s="25">
        <v>0.004764467592592593</v>
      </c>
      <c r="G19" s="45">
        <f t="shared" si="0"/>
        <v>0.004764467592592593</v>
      </c>
    </row>
    <row r="20" spans="1:7" ht="17.25" customHeight="1">
      <c r="A20" s="10" t="s">
        <v>4</v>
      </c>
      <c r="B20" s="17">
        <v>3</v>
      </c>
      <c r="C20" s="6"/>
      <c r="D20" s="10" t="s">
        <v>53</v>
      </c>
      <c r="E20" s="12"/>
      <c r="F20" s="25">
        <v>0.004848958333333333</v>
      </c>
      <c r="G20" s="45">
        <f t="shared" si="0"/>
        <v>0.004848958333333333</v>
      </c>
    </row>
    <row r="21" spans="1:7" ht="17.25" customHeight="1">
      <c r="A21" s="6" t="s">
        <v>4</v>
      </c>
      <c r="B21" s="17">
        <v>4</v>
      </c>
      <c r="C21" s="6"/>
      <c r="D21" s="6" t="s">
        <v>52</v>
      </c>
      <c r="E21" s="6"/>
      <c r="F21" s="25">
        <v>0.0049087962962962965</v>
      </c>
      <c r="G21" s="45">
        <f t="shared" si="0"/>
        <v>0.0049087962962962965</v>
      </c>
    </row>
    <row r="22" spans="1:7" ht="17.25" customHeight="1">
      <c r="A22" s="6" t="s">
        <v>10</v>
      </c>
      <c r="B22" s="17">
        <v>3</v>
      </c>
      <c r="C22" s="6"/>
      <c r="D22" s="6" t="s">
        <v>48</v>
      </c>
      <c r="E22" s="6"/>
      <c r="F22" s="46">
        <v>0.004932060185185185</v>
      </c>
      <c r="G22" s="45">
        <f t="shared" si="0"/>
        <v>0.004932060185185185</v>
      </c>
    </row>
    <row r="23" spans="1:7" ht="17.25" customHeight="1">
      <c r="A23" s="6" t="s">
        <v>10</v>
      </c>
      <c r="B23" s="17">
        <v>4</v>
      </c>
      <c r="C23" s="6"/>
      <c r="D23" s="6" t="s">
        <v>11</v>
      </c>
      <c r="E23" s="25"/>
      <c r="F23" s="25">
        <v>0.004950810185185185</v>
      </c>
      <c r="G23" s="45">
        <f t="shared" si="0"/>
        <v>0.004950810185185185</v>
      </c>
    </row>
    <row r="24" spans="1:7" ht="17.25" customHeight="1">
      <c r="A24" s="6" t="s">
        <v>10</v>
      </c>
      <c r="B24" s="17">
        <v>5</v>
      </c>
      <c r="C24" s="6"/>
      <c r="D24" s="6" t="s">
        <v>33</v>
      </c>
      <c r="E24" s="26"/>
      <c r="F24" s="25">
        <v>0.005024652777777778</v>
      </c>
      <c r="G24" s="45">
        <f t="shared" si="0"/>
        <v>0.005024652777777778</v>
      </c>
    </row>
    <row r="25" spans="1:7" ht="17.25" customHeight="1">
      <c r="A25" s="6" t="s">
        <v>4</v>
      </c>
      <c r="B25" s="17">
        <v>5</v>
      </c>
      <c r="C25" s="6"/>
      <c r="D25" s="10" t="s">
        <v>60</v>
      </c>
      <c r="E25" s="25"/>
      <c r="F25" s="25">
        <v>0.005063657407407407</v>
      </c>
      <c r="G25" s="45">
        <f t="shared" si="0"/>
        <v>0.005063657407407407</v>
      </c>
    </row>
    <row r="26" spans="1:7" ht="17.25" customHeight="1">
      <c r="A26" s="6" t="s">
        <v>4</v>
      </c>
      <c r="B26" s="17">
        <v>6</v>
      </c>
      <c r="C26" s="6"/>
      <c r="D26" s="10" t="s">
        <v>54</v>
      </c>
      <c r="E26" s="25"/>
      <c r="F26" s="46">
        <v>0.00508287037037037</v>
      </c>
      <c r="G26" s="45">
        <f t="shared" si="0"/>
        <v>0.00508287037037037</v>
      </c>
    </row>
    <row r="27" spans="1:7" ht="17.25" customHeight="1">
      <c r="A27" s="6" t="s">
        <v>4</v>
      </c>
      <c r="B27" s="17">
        <v>7</v>
      </c>
      <c r="C27" s="6"/>
      <c r="D27" s="10" t="s">
        <v>55</v>
      </c>
      <c r="E27" s="25"/>
      <c r="F27" s="48">
        <v>0.005213310185185185</v>
      </c>
      <c r="G27" s="45">
        <f t="shared" si="0"/>
        <v>0.005213310185185185</v>
      </c>
    </row>
    <row r="28" spans="1:7" ht="17.25" customHeight="1">
      <c r="A28" s="6" t="s">
        <v>4</v>
      </c>
      <c r="B28" s="17">
        <v>8</v>
      </c>
      <c r="C28" s="6"/>
      <c r="D28" s="10" t="s">
        <v>56</v>
      </c>
      <c r="E28" s="25"/>
      <c r="F28" s="49">
        <v>0.005213310185185185</v>
      </c>
      <c r="G28" s="45">
        <f t="shared" si="0"/>
        <v>0.005213310185185185</v>
      </c>
    </row>
    <row r="29" spans="1:7" ht="17.25" customHeight="1">
      <c r="A29" s="6" t="s">
        <v>10</v>
      </c>
      <c r="B29" s="17">
        <v>6</v>
      </c>
      <c r="C29" s="6"/>
      <c r="D29" s="6" t="s">
        <v>49</v>
      </c>
      <c r="E29" s="26"/>
      <c r="F29" s="25">
        <v>0.005222685185185185</v>
      </c>
      <c r="G29" s="45">
        <f t="shared" si="0"/>
        <v>0.005222685185185185</v>
      </c>
    </row>
    <row r="30" spans="1:7" ht="17.25" customHeight="1">
      <c r="A30" s="10" t="s">
        <v>9</v>
      </c>
      <c r="B30" s="17">
        <v>1</v>
      </c>
      <c r="C30" s="6"/>
      <c r="D30" s="10" t="s">
        <v>32</v>
      </c>
      <c r="E30" s="6"/>
      <c r="F30" s="46">
        <v>0.005475462962962963</v>
      </c>
      <c r="G30" s="45">
        <f t="shared" si="0"/>
        <v>0.005475462962962963</v>
      </c>
    </row>
    <row r="31" spans="1:7" ht="17.25" customHeight="1">
      <c r="A31" s="10" t="s">
        <v>9</v>
      </c>
      <c r="B31" s="17">
        <v>2</v>
      </c>
      <c r="C31" s="6"/>
      <c r="D31" s="10" t="s">
        <v>31</v>
      </c>
      <c r="E31" s="6"/>
      <c r="F31" s="46">
        <v>0.005580902777777778</v>
      </c>
      <c r="G31" s="45">
        <f t="shared" si="0"/>
        <v>0.005580902777777778</v>
      </c>
    </row>
    <row r="32" spans="1:7" ht="17.25" customHeight="1">
      <c r="A32" s="6" t="s">
        <v>9</v>
      </c>
      <c r="B32" s="17">
        <v>3</v>
      </c>
      <c r="C32" s="6"/>
      <c r="D32" s="6" t="s">
        <v>58</v>
      </c>
      <c r="E32" s="6"/>
      <c r="F32" s="46">
        <v>0.005777662037037037</v>
      </c>
      <c r="G32" s="45">
        <f t="shared" si="0"/>
        <v>0.005777662037037037</v>
      </c>
    </row>
    <row r="33" spans="1:7" ht="17.25" customHeight="1">
      <c r="A33" s="6" t="s">
        <v>10</v>
      </c>
      <c r="B33" s="17">
        <v>7</v>
      </c>
      <c r="C33" s="6"/>
      <c r="D33" s="6" t="s">
        <v>50</v>
      </c>
      <c r="E33" s="26"/>
      <c r="F33" s="25">
        <v>0.005800462962962962</v>
      </c>
      <c r="G33" s="45">
        <f t="shared" si="0"/>
        <v>0.005800462962962962</v>
      </c>
    </row>
    <row r="34" spans="1:7" ht="17.25" customHeight="1">
      <c r="A34" s="10" t="s">
        <v>4</v>
      </c>
      <c r="B34" s="17">
        <v>9</v>
      </c>
      <c r="C34" s="6"/>
      <c r="D34" s="10" t="s">
        <v>57</v>
      </c>
      <c r="E34" s="25"/>
      <c r="F34" s="25">
        <v>0.005880208333333334</v>
      </c>
      <c r="G34" s="45">
        <f t="shared" si="0"/>
        <v>0.005880208333333334</v>
      </c>
    </row>
    <row r="35" spans="1:7" ht="17.25" customHeight="1">
      <c r="A35" s="6" t="s">
        <v>9</v>
      </c>
      <c r="B35" s="17">
        <v>4</v>
      </c>
      <c r="C35" s="6"/>
      <c r="D35" s="6" t="s">
        <v>59</v>
      </c>
      <c r="E35" s="6"/>
      <c r="F35" s="46">
        <v>0.006004861111111111</v>
      </c>
      <c r="G35" s="45">
        <f t="shared" si="0"/>
        <v>0.006004861111111111</v>
      </c>
    </row>
    <row r="36" spans="1:7" ht="17.25" customHeight="1">
      <c r="A36" s="6"/>
      <c r="B36" s="18"/>
      <c r="C36" s="6"/>
      <c r="D36" s="6"/>
      <c r="E36" s="6"/>
      <c r="F36" s="44" t="e">
        <f>$E26*1/F37/24</f>
        <v>#DIV/0!</v>
      </c>
      <c r="G36" s="6"/>
    </row>
    <row r="37" spans="1:7" ht="17.25" customHeight="1">
      <c r="A37" s="6"/>
      <c r="B37" s="6"/>
      <c r="C37" s="6"/>
      <c r="D37" s="6"/>
      <c r="E37" s="6"/>
      <c r="F37" s="44" t="e">
        <f>$E17*1/F38/24</f>
        <v>#DIV/0!</v>
      </c>
      <c r="G37" s="14"/>
    </row>
    <row r="38" spans="1:7" ht="17.25" customHeight="1">
      <c r="A38" s="6"/>
      <c r="B38" s="17"/>
      <c r="C38" s="6"/>
      <c r="D38" s="6"/>
      <c r="E38" s="6"/>
      <c r="F38" s="3" t="e">
        <f>$E8*1/F39/24</f>
        <v>#DIV/0!</v>
      </c>
      <c r="G38" s="14"/>
    </row>
    <row r="39" spans="1:7" ht="17.25" customHeight="1">
      <c r="A39" s="6"/>
      <c r="B39" s="17"/>
      <c r="D39" s="43"/>
      <c r="E39" s="6"/>
      <c r="F39" s="13"/>
      <c r="G39" s="36"/>
    </row>
    <row r="40" spans="1:7" ht="17.25" customHeight="1">
      <c r="A40" s="10"/>
      <c r="B40" s="33"/>
      <c r="C40" s="6"/>
      <c r="D40" s="10"/>
      <c r="E40" s="25"/>
      <c r="F40" s="13"/>
      <c r="G40" s="27"/>
    </row>
    <row r="41" spans="1:7" ht="17.25" customHeight="1">
      <c r="A41" s="6"/>
      <c r="B41" s="17"/>
      <c r="C41" s="6"/>
      <c r="D41" s="6"/>
      <c r="E41" s="6"/>
      <c r="F41" s="12"/>
      <c r="G41" s="14"/>
    </row>
    <row r="42" spans="1:7" ht="17.25" customHeight="1">
      <c r="A42" s="6"/>
      <c r="B42" s="17"/>
      <c r="C42" s="6"/>
      <c r="D42" s="6"/>
      <c r="E42" s="6"/>
      <c r="F42" s="12"/>
      <c r="G42" s="14"/>
    </row>
    <row r="43" spans="1:7" ht="17.25" customHeight="1">
      <c r="A43" s="6"/>
      <c r="B43" s="6"/>
      <c r="C43" s="10" t="s">
        <v>28</v>
      </c>
      <c r="D43" s="6"/>
      <c r="E43" s="6"/>
      <c r="F43" s="7"/>
      <c r="G43" s="7"/>
    </row>
    <row r="44" spans="1:7" ht="17.25" customHeight="1">
      <c r="A44" s="8"/>
      <c r="B44" s="8"/>
      <c r="C44" s="11" t="s">
        <v>21</v>
      </c>
      <c r="D44" s="8"/>
      <c r="E44" s="8"/>
      <c r="F44" s="9"/>
      <c r="G44" s="9"/>
    </row>
  </sheetData>
  <sheetProtection/>
  <printOptions/>
  <pageMargins left="0.75" right="0.75" top="1" bottom="1" header="0" footer="0"/>
  <pageSetup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0" zoomScaleSheetLayoutView="80" zoomScalePageLayoutView="0" workbookViewId="0" topLeftCell="B20">
      <selection activeCell="C39" sqref="C39"/>
    </sheetView>
  </sheetViews>
  <sheetFormatPr defaultColWidth="11.421875" defaultRowHeight="12.75"/>
  <cols>
    <col min="1" max="1" width="11.8515625" style="0" bestFit="1" customWidth="1"/>
    <col min="2" max="2" width="9.8515625" style="23" customWidth="1"/>
    <col min="3" max="3" width="11.421875" style="0" customWidth="1"/>
    <col min="4" max="4" width="37.28125" style="0" bestFit="1" customWidth="1"/>
    <col min="5" max="5" width="12.00390625" style="0" customWidth="1"/>
    <col min="6" max="6" width="9.57421875" style="0" customWidth="1"/>
    <col min="7" max="7" width="13.28125" style="0" customWidth="1"/>
    <col min="8" max="10" width="11.421875" style="0" customWidth="1"/>
    <col min="11" max="11" width="12.28125" style="0" customWidth="1"/>
  </cols>
  <sheetData>
    <row r="1" ht="12.75">
      <c r="C1" t="s">
        <v>29</v>
      </c>
    </row>
    <row r="2" ht="12.75">
      <c r="C2" t="s">
        <v>45</v>
      </c>
    </row>
    <row r="3" ht="12.75">
      <c r="C3" s="4" t="s">
        <v>42</v>
      </c>
    </row>
    <row r="4" ht="12.75">
      <c r="C4" s="4" t="s">
        <v>25</v>
      </c>
    </row>
    <row r="5" ht="12.75">
      <c r="C5" s="4" t="s">
        <v>43</v>
      </c>
    </row>
    <row r="6" ht="12.75">
      <c r="C6" s="4" t="s">
        <v>44</v>
      </c>
    </row>
    <row r="7" ht="12.75">
      <c r="E7" s="4" t="s">
        <v>18</v>
      </c>
    </row>
    <row r="8" spans="3:7" ht="12.75">
      <c r="C8" s="4" t="s">
        <v>2</v>
      </c>
      <c r="E8" s="2">
        <v>12</v>
      </c>
      <c r="G8" s="3"/>
    </row>
    <row r="9" spans="3:11" ht="12.75">
      <c r="C9" s="4" t="s">
        <v>16</v>
      </c>
      <c r="K9" s="23"/>
    </row>
    <row r="10" spans="3:11" ht="15.75">
      <c r="C10" t="s">
        <v>3</v>
      </c>
      <c r="E10" s="30" t="s">
        <v>23</v>
      </c>
      <c r="F10" s="30"/>
      <c r="K10" s="23"/>
    </row>
    <row r="11" spans="2:13" ht="12.75">
      <c r="B11" s="38"/>
      <c r="C11" s="1"/>
      <c r="D11" s="1" t="s">
        <v>0</v>
      </c>
      <c r="E11" t="s">
        <v>38</v>
      </c>
      <c r="G11" t="s">
        <v>39</v>
      </c>
      <c r="I11" t="s">
        <v>40</v>
      </c>
      <c r="K11" s="23" t="s">
        <v>41</v>
      </c>
      <c r="M11" s="22" t="s">
        <v>8</v>
      </c>
    </row>
    <row r="12" spans="1:13" s="56" customFormat="1" ht="25.5">
      <c r="A12" s="52" t="s">
        <v>5</v>
      </c>
      <c r="B12" s="53" t="s">
        <v>15</v>
      </c>
      <c r="C12" s="75" t="s">
        <v>6</v>
      </c>
      <c r="D12" s="81" t="s">
        <v>24</v>
      </c>
      <c r="E12" s="82">
        <f>$E$8/E13/24</f>
        <v>79.41176470588235</v>
      </c>
      <c r="F12" s="83" t="s">
        <v>37</v>
      </c>
      <c r="G12" s="54">
        <f>$E$8*2/G13/24</f>
        <v>80.39303260384101</v>
      </c>
      <c r="H12" s="84">
        <f>$E$8/H13/24</f>
        <v>81.39885438649382</v>
      </c>
      <c r="I12" s="54">
        <f>$E$8*3/I13/24</f>
        <v>81.0542049995935</v>
      </c>
      <c r="J12" s="84">
        <f>$E$8/J13/24</f>
        <v>82.40972129490092</v>
      </c>
      <c r="K12" s="55">
        <f>$E$8*4/K13/24</f>
        <v>81.25188083057479</v>
      </c>
      <c r="L12" s="84">
        <f>$E$8/L13/24</f>
        <v>81.85073608821692</v>
      </c>
      <c r="M12" s="85"/>
    </row>
    <row r="13" spans="1:13" ht="28.5" customHeight="1">
      <c r="A13" s="10" t="s">
        <v>9</v>
      </c>
      <c r="B13" s="24">
        <v>1</v>
      </c>
      <c r="C13" s="17">
        <v>936</v>
      </c>
      <c r="D13" s="10" t="s">
        <v>32</v>
      </c>
      <c r="E13" s="70">
        <v>0.006296296296296296</v>
      </c>
      <c r="F13" s="78"/>
      <c r="G13" s="70">
        <v>0.012438888888888888</v>
      </c>
      <c r="H13" s="78">
        <f>G13-E13</f>
        <v>0.006142592592592592</v>
      </c>
      <c r="I13" s="62">
        <v>0.018506134259259257</v>
      </c>
      <c r="J13" s="76">
        <f>I13-G13</f>
        <v>0.006067245370370369</v>
      </c>
      <c r="K13" s="51">
        <v>0.02461481481481481</v>
      </c>
      <c r="L13" s="78">
        <f>K13-I13</f>
        <v>0.006108680555555555</v>
      </c>
      <c r="M13" s="40"/>
    </row>
    <row r="14" spans="1:13" ht="28.5" customHeight="1">
      <c r="A14" s="6" t="s">
        <v>9</v>
      </c>
      <c r="B14" s="24">
        <v>2</v>
      </c>
      <c r="C14" s="17">
        <v>918</v>
      </c>
      <c r="D14" s="6" t="s">
        <v>58</v>
      </c>
      <c r="E14" s="70">
        <v>0.006664351851851851</v>
      </c>
      <c r="F14" s="78"/>
      <c r="G14" s="70">
        <v>0.013136805555555556</v>
      </c>
      <c r="H14" s="78">
        <f>G14-E14</f>
        <v>0.006472453703703705</v>
      </c>
      <c r="I14" s="62">
        <v>0.019537962962962962</v>
      </c>
      <c r="J14" s="79">
        <f>I14-G14</f>
        <v>0.006401157407407406</v>
      </c>
      <c r="K14" s="51">
        <v>0.025901851851851853</v>
      </c>
      <c r="L14" s="57">
        <f>K14-I14</f>
        <v>0.006363888888888891</v>
      </c>
      <c r="M14" s="59">
        <f>K14-K$13</f>
        <v>0.0012870370370370414</v>
      </c>
    </row>
    <row r="15" spans="1:13" ht="28.5" customHeight="1">
      <c r="A15" s="6" t="s">
        <v>9</v>
      </c>
      <c r="B15" s="24">
        <v>3</v>
      </c>
      <c r="C15" s="17">
        <v>945</v>
      </c>
      <c r="D15" s="6" t="s">
        <v>82</v>
      </c>
      <c r="E15" s="70">
        <v>0.006771527777777778</v>
      </c>
      <c r="F15" s="78"/>
      <c r="G15" s="70">
        <v>0.01349837962962963</v>
      </c>
      <c r="H15" s="78">
        <f>G15-E15</f>
        <v>0.006726851851851851</v>
      </c>
      <c r="I15" s="62">
        <v>0.02010613425925926</v>
      </c>
      <c r="J15" s="77">
        <f>I15-G15</f>
        <v>0.006607754629629632</v>
      </c>
      <c r="K15" s="51">
        <v>0.02698148148148148</v>
      </c>
      <c r="L15" s="78">
        <f>K15-I15</f>
        <v>0.00687534722222222</v>
      </c>
      <c r="M15" s="59">
        <f>K15-K$13</f>
        <v>0.0023666666666666697</v>
      </c>
    </row>
    <row r="16" spans="1:13" ht="28.5" customHeight="1">
      <c r="A16" s="10" t="s">
        <v>9</v>
      </c>
      <c r="B16" s="24">
        <v>4</v>
      </c>
      <c r="C16" s="17">
        <v>528</v>
      </c>
      <c r="D16" s="10" t="s">
        <v>31</v>
      </c>
      <c r="E16" s="70">
        <v>0.006539351851851852</v>
      </c>
      <c r="F16" s="78"/>
      <c r="G16" s="70">
        <v>0.03068287037037037</v>
      </c>
      <c r="H16" s="78">
        <f>G16-E16</f>
        <v>0.02414351851851852</v>
      </c>
      <c r="I16" s="62"/>
      <c r="J16" s="79">
        <f>I16-G16</f>
        <v>-0.03068287037037037</v>
      </c>
      <c r="K16" s="51">
        <v>0.03068287037037037</v>
      </c>
      <c r="L16" s="78">
        <f>K16-I16</f>
        <v>0.03068287037037037</v>
      </c>
      <c r="M16" s="65">
        <f>K16-K$13</f>
        <v>0.006068055555555559</v>
      </c>
    </row>
    <row r="17" spans="1:13" ht="28.5" customHeight="1">
      <c r="A17" s="6"/>
      <c r="B17" s="24"/>
      <c r="C17" s="17"/>
      <c r="D17" s="6"/>
      <c r="E17" s="70"/>
      <c r="F17" s="78"/>
      <c r="G17" s="70"/>
      <c r="H17" s="78"/>
      <c r="I17" s="62"/>
      <c r="J17" s="79"/>
      <c r="K17" s="51"/>
      <c r="L17" s="78"/>
      <c r="M17" s="59"/>
    </row>
    <row r="18" spans="1:13" ht="28.5" customHeight="1">
      <c r="A18" s="6"/>
      <c r="B18" s="24"/>
      <c r="C18" s="17"/>
      <c r="D18" s="86"/>
      <c r="E18" s="87">
        <f>$E$8/E19/24</f>
        <v>90.51101007773052</v>
      </c>
      <c r="F18" s="88" t="s">
        <v>37</v>
      </c>
      <c r="G18" s="54">
        <f>$E$8*2/G19/24</f>
        <v>91.04320337197049</v>
      </c>
      <c r="H18" s="89">
        <f>$E$8/H19/24</f>
        <v>91.58169214135803</v>
      </c>
      <c r="I18" s="54">
        <f>$E$8*3/I19/24</f>
        <v>91.43889257341215</v>
      </c>
      <c r="J18" s="89">
        <f>$E$8/J19/24</f>
        <v>92.24067984797365</v>
      </c>
      <c r="K18" s="55">
        <f>$E$8*4/K19/24</f>
        <v>89.17789131444495</v>
      </c>
      <c r="L18" s="89">
        <f>$E$8/L19/24</f>
        <v>83.01944807441005</v>
      </c>
      <c r="M18" s="90" t="s">
        <v>8</v>
      </c>
    </row>
    <row r="19" spans="1:13" ht="28.5" customHeight="1">
      <c r="A19" s="6" t="s">
        <v>4</v>
      </c>
      <c r="B19" s="24">
        <v>1</v>
      </c>
      <c r="C19" s="17">
        <v>302</v>
      </c>
      <c r="D19" s="10" t="s">
        <v>83</v>
      </c>
      <c r="E19" s="70">
        <v>0.005524189814814815</v>
      </c>
      <c r="F19" s="78"/>
      <c r="G19" s="70">
        <v>0.010983796296296297</v>
      </c>
      <c r="H19" s="78">
        <f aca="true" t="shared" si="0" ref="H19:H27">G19-E19</f>
        <v>0.005459606481481482</v>
      </c>
      <c r="I19" s="62">
        <v>0.01640439814814815</v>
      </c>
      <c r="J19" s="76">
        <f aca="true" t="shared" si="1" ref="J19:J27">I19-G19</f>
        <v>0.0054206018518518535</v>
      </c>
      <c r="K19" s="51">
        <v>0.022427083333333334</v>
      </c>
      <c r="L19" s="78">
        <f aca="true" t="shared" si="2" ref="L19:L27">K19-I19</f>
        <v>0.006022685185185183</v>
      </c>
      <c r="M19" s="59"/>
    </row>
    <row r="20" spans="1:13" ht="28.5" customHeight="1">
      <c r="A20" s="10" t="s">
        <v>4</v>
      </c>
      <c r="B20" s="24">
        <v>2</v>
      </c>
      <c r="C20" s="17">
        <v>26</v>
      </c>
      <c r="D20" s="10" t="s">
        <v>53</v>
      </c>
      <c r="E20" s="70">
        <v>0.005674768518518519</v>
      </c>
      <c r="F20" s="78"/>
      <c r="G20" s="70">
        <v>0.011267361111111112</v>
      </c>
      <c r="H20" s="78">
        <f t="shared" si="0"/>
        <v>0.005592592592592593</v>
      </c>
      <c r="I20" s="62">
        <v>0.016858333333333333</v>
      </c>
      <c r="J20" s="79">
        <f t="shared" si="1"/>
        <v>0.005590972222222221</v>
      </c>
      <c r="K20" s="51">
        <v>0.022436574074074078</v>
      </c>
      <c r="L20" s="57">
        <f t="shared" si="2"/>
        <v>0.005578240740740745</v>
      </c>
      <c r="M20" s="59">
        <f aca="true" t="shared" si="3" ref="M20:M27">K20-K$19</f>
        <v>9.490740740743936E-06</v>
      </c>
    </row>
    <row r="21" spans="1:13" ht="28.5" customHeight="1">
      <c r="A21" s="6" t="s">
        <v>4</v>
      </c>
      <c r="B21" s="24">
        <v>3</v>
      </c>
      <c r="C21" s="17">
        <v>201</v>
      </c>
      <c r="D21" s="10" t="s">
        <v>81</v>
      </c>
      <c r="E21" s="70">
        <v>0.005934722222222222</v>
      </c>
      <c r="F21" s="78"/>
      <c r="G21" s="70">
        <v>0.011594907407407406</v>
      </c>
      <c r="H21" s="78">
        <f t="shared" si="0"/>
        <v>0.005660185185185184</v>
      </c>
      <c r="I21" s="62">
        <v>0.017188078703703705</v>
      </c>
      <c r="J21" s="79">
        <f t="shared" si="1"/>
        <v>0.005593171296296299</v>
      </c>
      <c r="K21" s="51">
        <v>0.022760763888888893</v>
      </c>
      <c r="L21" s="57">
        <f t="shared" si="2"/>
        <v>0.0055726851851851875</v>
      </c>
      <c r="M21" s="59">
        <f t="shared" si="3"/>
        <v>0.0003336805555555593</v>
      </c>
    </row>
    <row r="22" spans="1:13" ht="28.5" customHeight="1">
      <c r="A22" s="10" t="s">
        <v>4</v>
      </c>
      <c r="B22" s="24">
        <v>4</v>
      </c>
      <c r="C22" s="17">
        <v>315</v>
      </c>
      <c r="D22" s="10" t="s">
        <v>84</v>
      </c>
      <c r="E22" s="70">
        <v>0.00649537037037037</v>
      </c>
      <c r="F22" s="78"/>
      <c r="G22" s="70">
        <v>0.012004282407407406</v>
      </c>
      <c r="H22" s="78">
        <f t="shared" si="0"/>
        <v>0.005508912037037036</v>
      </c>
      <c r="I22" s="62">
        <v>0.017500694444444444</v>
      </c>
      <c r="J22" s="77">
        <f t="shared" si="1"/>
        <v>0.0054964120370370375</v>
      </c>
      <c r="K22" s="51">
        <v>0.022997453703703704</v>
      </c>
      <c r="L22" s="78">
        <f t="shared" si="2"/>
        <v>0.00549675925925926</v>
      </c>
      <c r="M22" s="59">
        <f t="shared" si="3"/>
        <v>0.0005703703703703704</v>
      </c>
    </row>
    <row r="23" spans="1:13" ht="28.5" customHeight="1">
      <c r="A23" s="6" t="s">
        <v>4</v>
      </c>
      <c r="B23" s="24">
        <v>5</v>
      </c>
      <c r="C23" s="17">
        <v>219</v>
      </c>
      <c r="D23" s="10" t="s">
        <v>54</v>
      </c>
      <c r="E23" s="70">
        <v>0.00581099537037037</v>
      </c>
      <c r="F23" s="78"/>
      <c r="G23" s="70">
        <v>0.011519444444444445</v>
      </c>
      <c r="H23" s="78">
        <f t="shared" si="0"/>
        <v>0.005708449074074075</v>
      </c>
      <c r="I23" s="62">
        <v>0.0171775462962963</v>
      </c>
      <c r="J23" s="77">
        <f t="shared" si="1"/>
        <v>0.005658101851851853</v>
      </c>
      <c r="K23" s="51">
        <v>0.023115972222222222</v>
      </c>
      <c r="L23" s="78">
        <f t="shared" si="2"/>
        <v>0.005938425925925923</v>
      </c>
      <c r="M23" s="59">
        <f t="shared" si="3"/>
        <v>0.0006888888888888882</v>
      </c>
    </row>
    <row r="24" spans="1:13" ht="28.5" customHeight="1">
      <c r="A24" s="6" t="s">
        <v>4</v>
      </c>
      <c r="B24" s="24">
        <v>6</v>
      </c>
      <c r="C24" s="17">
        <v>314</v>
      </c>
      <c r="D24" s="10" t="s">
        <v>55</v>
      </c>
      <c r="E24" s="70">
        <v>0.005987152777777778</v>
      </c>
      <c r="F24" s="78"/>
      <c r="G24" s="70">
        <v>0.011881597222222222</v>
      </c>
      <c r="H24" s="78">
        <f t="shared" si="0"/>
        <v>0.005894444444444444</v>
      </c>
      <c r="I24" s="62">
        <v>0.017696180555555555</v>
      </c>
      <c r="J24" s="79">
        <f t="shared" si="1"/>
        <v>0.005814583333333333</v>
      </c>
      <c r="K24" s="51">
        <v>0.023508680555555553</v>
      </c>
      <c r="L24" s="57">
        <f t="shared" si="2"/>
        <v>0.005812499999999998</v>
      </c>
      <c r="M24" s="59">
        <f t="shared" si="3"/>
        <v>0.00108159722222222</v>
      </c>
    </row>
    <row r="25" spans="1:13" ht="28.5" customHeight="1">
      <c r="A25" s="6" t="s">
        <v>4</v>
      </c>
      <c r="B25" s="24">
        <v>7</v>
      </c>
      <c r="C25" s="17">
        <v>21</v>
      </c>
      <c r="D25" s="10" t="s">
        <v>85</v>
      </c>
      <c r="E25" s="70">
        <v>0.006045486111111112</v>
      </c>
      <c r="F25" s="78"/>
      <c r="G25" s="70">
        <v>0.011913194444444447</v>
      </c>
      <c r="H25" s="78">
        <f t="shared" si="0"/>
        <v>0.005867708333333335</v>
      </c>
      <c r="I25" s="62">
        <v>0.017771990740740738</v>
      </c>
      <c r="J25" s="79">
        <f t="shared" si="1"/>
        <v>0.005858796296296291</v>
      </c>
      <c r="K25" s="51">
        <v>0.023624421296296296</v>
      </c>
      <c r="L25" s="57">
        <f t="shared" si="2"/>
        <v>0.005852430555555559</v>
      </c>
      <c r="M25" s="59">
        <f t="shared" si="3"/>
        <v>0.0011973379629629625</v>
      </c>
    </row>
    <row r="26" spans="1:13" ht="28.5" customHeight="1">
      <c r="A26" s="10" t="s">
        <v>4</v>
      </c>
      <c r="B26" s="35">
        <v>8</v>
      </c>
      <c r="C26" s="17">
        <v>408</v>
      </c>
      <c r="D26" s="10" t="s">
        <v>73</v>
      </c>
      <c r="E26" s="70">
        <v>0.00673900462962963</v>
      </c>
      <c r="F26" s="78"/>
      <c r="G26" s="70">
        <v>0.013525694444444444</v>
      </c>
      <c r="H26" s="78">
        <f t="shared" si="0"/>
        <v>0.006786689814814814</v>
      </c>
      <c r="I26" s="62">
        <v>0.020158564814814813</v>
      </c>
      <c r="J26" s="77">
        <f t="shared" si="1"/>
        <v>0.006632870370370369</v>
      </c>
      <c r="K26" s="51">
        <v>0.0269375</v>
      </c>
      <c r="L26" s="78">
        <f t="shared" si="2"/>
        <v>0.0067789351851851865</v>
      </c>
      <c r="M26" s="59">
        <f t="shared" si="3"/>
        <v>0.004510416666666666</v>
      </c>
    </row>
    <row r="27" spans="1:13" ht="28.5" customHeight="1">
      <c r="A27" s="6" t="s">
        <v>4</v>
      </c>
      <c r="B27" s="24" t="s">
        <v>36</v>
      </c>
      <c r="C27" s="17"/>
      <c r="D27" s="6" t="s">
        <v>52</v>
      </c>
      <c r="E27" s="70" t="s">
        <v>13</v>
      </c>
      <c r="F27" s="78"/>
      <c r="G27" s="70"/>
      <c r="H27" s="78" t="e">
        <f t="shared" si="0"/>
        <v>#VALUE!</v>
      </c>
      <c r="I27" s="62"/>
      <c r="J27" s="79">
        <f t="shared" si="1"/>
        <v>0</v>
      </c>
      <c r="K27" s="51" t="s">
        <v>13</v>
      </c>
      <c r="L27" s="78" t="e">
        <f t="shared" si="2"/>
        <v>#VALUE!</v>
      </c>
      <c r="M27" s="59" t="e">
        <f t="shared" si="3"/>
        <v>#VALUE!</v>
      </c>
    </row>
    <row r="28" spans="1:13" ht="28.5" customHeight="1">
      <c r="A28" s="10"/>
      <c r="B28" s="34"/>
      <c r="C28" s="17"/>
      <c r="D28" s="10"/>
      <c r="E28" s="70"/>
      <c r="F28" s="78"/>
      <c r="G28" s="70"/>
      <c r="H28" s="78"/>
      <c r="I28" s="62"/>
      <c r="J28" s="79"/>
      <c r="K28" s="51"/>
      <c r="L28" s="78"/>
      <c r="M28" s="59"/>
    </row>
    <row r="29" spans="1:13" ht="28.5" customHeight="1">
      <c r="A29" s="6"/>
      <c r="B29" s="24"/>
      <c r="C29" s="17"/>
      <c r="D29" s="6"/>
      <c r="E29" s="87">
        <f>$E$8/E30/24</f>
        <v>96.92618353152345</v>
      </c>
      <c r="F29" s="88" t="s">
        <v>37</v>
      </c>
      <c r="G29" s="54">
        <f>$E$8*2/G30/24</f>
        <v>97.0764701916811</v>
      </c>
      <c r="H29" s="89">
        <f>$E$8/H30/24</f>
        <v>97.22722362261435</v>
      </c>
      <c r="I29" s="54">
        <f>$E$8*3/I30/24</f>
        <v>97.14268581536892</v>
      </c>
      <c r="J29" s="89">
        <f>$E$8/J30/24</f>
        <v>97.27538842603013</v>
      </c>
      <c r="K29" s="55">
        <f>$E$8*4/K30/24</f>
        <v>97.45863084159589</v>
      </c>
      <c r="L29" s="89">
        <f>$E$8/L30/24</f>
        <v>98.41891830318498</v>
      </c>
      <c r="M29" s="90" t="s">
        <v>8</v>
      </c>
    </row>
    <row r="30" spans="1:13" ht="28.5" customHeight="1">
      <c r="A30" s="6" t="s">
        <v>10</v>
      </c>
      <c r="B30" s="24">
        <v>1</v>
      </c>
      <c r="C30" s="17">
        <v>7</v>
      </c>
      <c r="D30" s="6" t="s">
        <v>12</v>
      </c>
      <c r="E30" s="70">
        <v>0.005158564814814815</v>
      </c>
      <c r="F30" s="78"/>
      <c r="G30" s="70">
        <v>0.010301157407407406</v>
      </c>
      <c r="H30" s="78">
        <f>G30-E30</f>
        <v>0.005142592592592592</v>
      </c>
      <c r="I30" s="71">
        <v>0.015441203703703705</v>
      </c>
      <c r="J30" s="79">
        <f>I30-G30</f>
        <v>0.005140046296296299</v>
      </c>
      <c r="K30" s="51">
        <v>0.020521527777777777</v>
      </c>
      <c r="L30" s="57">
        <f>K30-I30</f>
        <v>0.005080324074074072</v>
      </c>
      <c r="M30" s="59"/>
    </row>
    <row r="31" spans="1:13" ht="28.5" customHeight="1">
      <c r="A31" s="6" t="s">
        <v>10</v>
      </c>
      <c r="B31" s="24">
        <v>2</v>
      </c>
      <c r="C31" s="17"/>
      <c r="D31" s="6" t="s">
        <v>11</v>
      </c>
      <c r="E31" s="70">
        <v>0.005686574074074074</v>
      </c>
      <c r="F31" s="78"/>
      <c r="G31" s="70">
        <v>0.011261574074074071</v>
      </c>
      <c r="H31" s="78">
        <f>G31-E31</f>
        <v>0.0055749999999999975</v>
      </c>
      <c r="I31" s="62">
        <v>0.01692962962962963</v>
      </c>
      <c r="J31" s="77">
        <f>I31-G31</f>
        <v>0.00566805555555556</v>
      </c>
      <c r="K31" s="51">
        <v>0.02268298611111111</v>
      </c>
      <c r="L31" s="78">
        <f>K31-I31</f>
        <v>0.005753356481481477</v>
      </c>
      <c r="M31" s="59">
        <f>K31-K$30</f>
        <v>0.002161458333333331</v>
      </c>
    </row>
    <row r="32" spans="1:13" ht="28.5" customHeight="1">
      <c r="A32" s="6" t="s">
        <v>10</v>
      </c>
      <c r="B32" s="24">
        <v>3</v>
      </c>
      <c r="C32" s="17">
        <v>11</v>
      </c>
      <c r="D32" s="6" t="s">
        <v>33</v>
      </c>
      <c r="E32" s="70">
        <v>0.0058564814814814825</v>
      </c>
      <c r="F32" s="78"/>
      <c r="G32" s="70">
        <v>0.011561574074074073</v>
      </c>
      <c r="H32" s="78">
        <f>G32-E32</f>
        <v>0.005705092592592591</v>
      </c>
      <c r="I32" s="62">
        <v>0.017158796296296294</v>
      </c>
      <c r="J32" s="79">
        <f>I32-G32</f>
        <v>0.0055972222222222204</v>
      </c>
      <c r="K32" s="51">
        <v>0.022720949074074074</v>
      </c>
      <c r="L32" s="57">
        <f>K32-I32</f>
        <v>0.0055621527777777804</v>
      </c>
      <c r="M32" s="59">
        <f>K32-K$30</f>
        <v>0.0021994212962962965</v>
      </c>
    </row>
    <row r="33" spans="1:13" ht="28.5" customHeight="1">
      <c r="A33" s="6" t="s">
        <v>10</v>
      </c>
      <c r="B33" s="24">
        <v>4</v>
      </c>
      <c r="C33" s="17"/>
      <c r="D33" s="6" t="s">
        <v>86</v>
      </c>
      <c r="E33" s="70">
        <v>0.006078356481481481</v>
      </c>
      <c r="F33" s="78"/>
      <c r="G33" s="70">
        <v>0.01198321759259259</v>
      </c>
      <c r="H33" s="78">
        <f aca="true" t="shared" si="4" ref="H33:H54">G33-E33</f>
        <v>0.00590486111111111</v>
      </c>
      <c r="I33" s="62">
        <v>0.01788078703703704</v>
      </c>
      <c r="J33" s="79">
        <f>I33-G33</f>
        <v>0.005897569444444448</v>
      </c>
      <c r="K33" s="51">
        <v>0.023738425925925923</v>
      </c>
      <c r="L33" s="57">
        <f aca="true" t="shared" si="5" ref="L33:L40">K33-I33</f>
        <v>0.0058576388888888845</v>
      </c>
      <c r="M33" s="59">
        <f>K33-K$30</f>
        <v>0.003216898148148146</v>
      </c>
    </row>
    <row r="34" spans="1:13" ht="28.5" customHeight="1">
      <c r="A34" s="6" t="s">
        <v>10</v>
      </c>
      <c r="B34" s="24">
        <v>5</v>
      </c>
      <c r="C34" s="73">
        <v>16</v>
      </c>
      <c r="D34" s="6" t="s">
        <v>80</v>
      </c>
      <c r="E34" s="70">
        <v>0.005210763888888889</v>
      </c>
      <c r="F34" s="78"/>
      <c r="G34" s="70">
        <v>0.013267476851851851</v>
      </c>
      <c r="H34" s="78">
        <f t="shared" si="4"/>
        <v>0.008056712962962963</v>
      </c>
      <c r="I34" s="62">
        <v>0.01820462962962963</v>
      </c>
      <c r="J34" s="76">
        <f>I34-G34</f>
        <v>0.004937152777777778</v>
      </c>
      <c r="K34" s="51">
        <v>0.01820462962962963</v>
      </c>
      <c r="L34" s="78">
        <f>K34-I34</f>
        <v>0</v>
      </c>
      <c r="M34" s="59">
        <f>K34-K$30</f>
        <v>-0.002316898148148148</v>
      </c>
    </row>
    <row r="35" spans="1:13" ht="28.5" customHeight="1">
      <c r="A35" s="6" t="s">
        <v>10</v>
      </c>
      <c r="B35" s="24">
        <v>6</v>
      </c>
      <c r="C35" s="17">
        <v>123</v>
      </c>
      <c r="D35" s="6" t="s">
        <v>70</v>
      </c>
      <c r="E35" s="31">
        <v>0.007204050925925926</v>
      </c>
      <c r="F35" s="80"/>
      <c r="G35" s="31">
        <v>0.014050925925925927</v>
      </c>
      <c r="H35" s="78">
        <f t="shared" si="4"/>
        <v>0.0068468750000000005</v>
      </c>
      <c r="I35" s="31"/>
      <c r="J35" s="79">
        <f aca="true" t="shared" si="6" ref="J35:J54">I35-G35</f>
        <v>-0.014050925925925927</v>
      </c>
      <c r="K35" s="39">
        <v>0.021214930555555553</v>
      </c>
      <c r="L35" s="78">
        <f t="shared" si="5"/>
        <v>0.021214930555555553</v>
      </c>
      <c r="M35" s="59">
        <f>K35-K$30</f>
        <v>0.0006934027777777754</v>
      </c>
    </row>
    <row r="36" spans="1:13" ht="17.25" customHeight="1">
      <c r="A36" s="6"/>
      <c r="B36" s="24"/>
      <c r="C36" s="17"/>
      <c r="D36" s="6"/>
      <c r="E36" s="25"/>
      <c r="F36" s="25"/>
      <c r="G36" s="25"/>
      <c r="H36" s="78"/>
      <c r="I36" s="45"/>
      <c r="J36" s="79"/>
      <c r="K36" s="45"/>
      <c r="L36" s="58"/>
      <c r="M36" s="45"/>
    </row>
    <row r="37" spans="1:13" ht="17.25" customHeight="1">
      <c r="A37" s="6"/>
      <c r="B37" s="34"/>
      <c r="C37" s="73"/>
      <c r="D37" s="6"/>
      <c r="E37" s="87">
        <f>$E$8/E38/24</f>
        <v>101.6470588235294</v>
      </c>
      <c r="F37" s="88" t="s">
        <v>37</v>
      </c>
      <c r="G37" s="54">
        <f>$E$8*2/G38/24</f>
        <v>102.53002325912564</v>
      </c>
      <c r="H37" s="89">
        <f>$E$8/H38/24</f>
        <v>103.42846198046351</v>
      </c>
      <c r="I37" s="54">
        <f>$E$8*3/I38/24</f>
        <v>102.8653067703786</v>
      </c>
      <c r="J37" s="89">
        <f>$E$8/J38/24</f>
        <v>103.54249556588849</v>
      </c>
      <c r="K37" s="55">
        <f>$E$8*4/K38/24</f>
        <v>102.8179741051028</v>
      </c>
      <c r="L37" s="89">
        <f>$E$8/L38/24</f>
        <v>102.67623710605126</v>
      </c>
      <c r="M37" s="90" t="s">
        <v>8</v>
      </c>
    </row>
    <row r="38" spans="1:13" ht="17.25" customHeight="1">
      <c r="A38" s="10" t="s">
        <v>14</v>
      </c>
      <c r="B38" s="60">
        <v>1</v>
      </c>
      <c r="C38" s="73"/>
      <c r="D38" s="41" t="s">
        <v>34</v>
      </c>
      <c r="E38" s="63">
        <v>0.004918981481481482</v>
      </c>
      <c r="F38" s="63"/>
      <c r="G38" s="63">
        <v>0.009753240740740741</v>
      </c>
      <c r="H38" s="78">
        <f t="shared" si="4"/>
        <v>0.0048342592592592595</v>
      </c>
      <c r="I38" s="45">
        <v>0.014582175925925927</v>
      </c>
      <c r="J38" s="76">
        <f t="shared" si="6"/>
        <v>0.004828935185185186</v>
      </c>
      <c r="K38" s="45">
        <v>0.019451851851851852</v>
      </c>
      <c r="L38" s="58">
        <f t="shared" si="5"/>
        <v>0.004869675925925925</v>
      </c>
      <c r="M38" s="45"/>
    </row>
    <row r="39" spans="1:13" ht="12.75">
      <c r="A39" s="10" t="s">
        <v>14</v>
      </c>
      <c r="B39" s="61">
        <v>2</v>
      </c>
      <c r="C39" s="73">
        <v>3</v>
      </c>
      <c r="D39" s="37" t="s">
        <v>79</v>
      </c>
      <c r="E39" s="45">
        <v>0.005260300925925926</v>
      </c>
      <c r="F39" s="45"/>
      <c r="G39" s="45">
        <v>0.0104375</v>
      </c>
      <c r="H39" s="78">
        <f t="shared" si="4"/>
        <v>0.0051771990740740745</v>
      </c>
      <c r="I39" s="45">
        <v>0.015515625</v>
      </c>
      <c r="J39" s="77">
        <f t="shared" si="6"/>
        <v>0.005078124999999999</v>
      </c>
      <c r="K39" s="45">
        <v>0.020633564814814816</v>
      </c>
      <c r="L39" s="58">
        <f t="shared" si="5"/>
        <v>0.0051179398148148165</v>
      </c>
      <c r="M39" s="59">
        <f>K39-K$38</f>
        <v>0.0011817129629629643</v>
      </c>
    </row>
    <row r="40" spans="1:13" ht="12.75">
      <c r="A40" s="10" t="s">
        <v>14</v>
      </c>
      <c r="B40" s="61">
        <v>3</v>
      </c>
      <c r="C40" s="73">
        <v>188</v>
      </c>
      <c r="D40" s="10" t="s">
        <v>75</v>
      </c>
      <c r="E40" s="45">
        <v>0.005648148148148148</v>
      </c>
      <c r="F40" s="45"/>
      <c r="G40" s="45">
        <v>0.015877546296296296</v>
      </c>
      <c r="H40" s="78">
        <f t="shared" si="4"/>
        <v>0.010229398148148147</v>
      </c>
      <c r="I40" s="45"/>
      <c r="J40" s="79">
        <f t="shared" si="6"/>
        <v>-0.015877546296296296</v>
      </c>
      <c r="K40" s="45">
        <v>0.021310185185185185</v>
      </c>
      <c r="L40" s="58">
        <f t="shared" si="5"/>
        <v>0.021310185185185185</v>
      </c>
      <c r="M40" s="59">
        <f>K40-K$38</f>
        <v>0.0018583333333333334</v>
      </c>
    </row>
    <row r="41" spans="1:13" ht="12.75">
      <c r="A41" s="19"/>
      <c r="B41" s="61"/>
      <c r="C41" s="73"/>
      <c r="D41" s="19"/>
      <c r="E41" s="45"/>
      <c r="F41" s="45"/>
      <c r="G41" s="45"/>
      <c r="H41" s="91"/>
      <c r="I41" s="45"/>
      <c r="J41" s="92"/>
      <c r="K41" s="45"/>
      <c r="L41" s="93"/>
      <c r="M41" s="94"/>
    </row>
    <row r="42" spans="3:13" ht="12.75">
      <c r="C42" s="73"/>
      <c r="E42" s="87">
        <f>$E$8/E43/24</f>
        <v>86.79927667269438</v>
      </c>
      <c r="F42" s="88" t="s">
        <v>37</v>
      </c>
      <c r="G42" s="54">
        <f>$E$8*2/G43/24</f>
        <v>87.58946493380103</v>
      </c>
      <c r="H42" s="89">
        <f>$E$8/H43/24</f>
        <v>88.39417253232936</v>
      </c>
      <c r="I42" s="54">
        <f>$E$8*3/I43/24</f>
        <v>88.1608663709831</v>
      </c>
      <c r="J42" s="89">
        <f>$E$8/J43/24</f>
        <v>89.32633059013273</v>
      </c>
      <c r="K42" s="55">
        <f>$E$8*4/K43/24</f>
        <v>88.25016470299836</v>
      </c>
      <c r="L42" s="89">
        <f>$E$8/L43/24</f>
        <v>88.51914841300741</v>
      </c>
      <c r="M42" s="90" t="s">
        <v>8</v>
      </c>
    </row>
    <row r="43" spans="1:13" ht="28.5" customHeight="1">
      <c r="A43" s="6" t="s">
        <v>61</v>
      </c>
      <c r="B43" s="24">
        <v>1</v>
      </c>
      <c r="C43" s="17"/>
      <c r="D43" s="6" t="s">
        <v>78</v>
      </c>
      <c r="E43" s="64">
        <v>0.005760416666666667</v>
      </c>
      <c r="F43" s="58"/>
      <c r="G43" s="64">
        <v>0.011416898148148148</v>
      </c>
      <c r="H43" s="78">
        <f t="shared" si="4"/>
        <v>0.005656481481481481</v>
      </c>
      <c r="I43" s="65">
        <v>0.017014351851851853</v>
      </c>
      <c r="J43" s="79">
        <f t="shared" si="6"/>
        <v>0.005597453703703705</v>
      </c>
      <c r="K43" s="51">
        <v>0.022662847222222223</v>
      </c>
      <c r="L43" s="58">
        <f>K43-I43</f>
        <v>0.00564849537037037</v>
      </c>
      <c r="M43" s="59"/>
    </row>
    <row r="44" spans="3:10" ht="12.75">
      <c r="C44" s="73"/>
      <c r="E44" s="45"/>
      <c r="F44" s="45"/>
      <c r="G44" s="45"/>
      <c r="H44" s="78"/>
      <c r="I44" s="45"/>
      <c r="J44" s="79"/>
    </row>
    <row r="45" spans="3:13" ht="12.75">
      <c r="C45" s="73"/>
      <c r="E45" s="87">
        <f>$E$8/E46/24</f>
        <v>82.49785161844743</v>
      </c>
      <c r="F45" s="88" t="s">
        <v>37</v>
      </c>
      <c r="G45" s="54">
        <f>$E$8*2/G46/24</f>
        <v>83.48148720723508</v>
      </c>
      <c r="H45" s="89">
        <f>$E$8/H46/24</f>
        <v>84.48886194285271</v>
      </c>
      <c r="I45" s="54">
        <f>$E$8*3/I46/24</f>
        <v>84.08868241599241</v>
      </c>
      <c r="J45" s="89">
        <f>$E$8/J46/24</f>
        <v>85.32996227309533</v>
      </c>
      <c r="K45" s="55">
        <f>$E$8*4/K46/24</f>
        <v>84.47812270838426</v>
      </c>
      <c r="L45" s="89">
        <f>$E$8/L46/24</f>
        <v>85.6683919328931</v>
      </c>
      <c r="M45" s="90" t="s">
        <v>8</v>
      </c>
    </row>
    <row r="46" spans="1:13" ht="12.75">
      <c r="A46" s="66" t="s">
        <v>62</v>
      </c>
      <c r="B46" s="67">
        <v>1</v>
      </c>
      <c r="C46" s="74">
        <v>73</v>
      </c>
      <c r="D46" s="68" t="s">
        <v>63</v>
      </c>
      <c r="E46" s="25">
        <v>0.006060763888888889</v>
      </c>
      <c r="F46" s="25"/>
      <c r="G46" s="25">
        <v>0.011978703703703701</v>
      </c>
      <c r="H46" s="78">
        <f t="shared" si="4"/>
        <v>0.0059179398148148125</v>
      </c>
      <c r="I46" s="69">
        <v>0.017838310185185186</v>
      </c>
      <c r="J46" s="79">
        <f t="shared" si="6"/>
        <v>0.005859606481481485</v>
      </c>
      <c r="K46" s="69">
        <v>0.02367476851851852</v>
      </c>
      <c r="L46" s="95">
        <f aca="true" t="shared" si="7" ref="L46:L54">K46-I46</f>
        <v>0.005836458333333332</v>
      </c>
      <c r="M46" s="45"/>
    </row>
    <row r="47" spans="1:13" ht="12.75">
      <c r="A47" s="66" t="s">
        <v>62</v>
      </c>
      <c r="B47" s="67">
        <v>2</v>
      </c>
      <c r="C47" s="74">
        <v>82</v>
      </c>
      <c r="D47" s="37" t="s">
        <v>64</v>
      </c>
      <c r="E47" s="69">
        <v>0.006143518518518518</v>
      </c>
      <c r="F47" s="69"/>
      <c r="G47" s="69">
        <v>0.012178703703703704</v>
      </c>
      <c r="H47" s="78">
        <f t="shared" si="4"/>
        <v>0.006035185185185186</v>
      </c>
      <c r="I47" s="69">
        <v>0.01815</v>
      </c>
      <c r="J47" s="79">
        <f t="shared" si="6"/>
        <v>0.005971296296296296</v>
      </c>
      <c r="K47" s="69">
        <v>0.02409490740740741</v>
      </c>
      <c r="L47" s="57">
        <f t="shared" si="7"/>
        <v>0.005944907407407409</v>
      </c>
      <c r="M47" s="59">
        <f>K47-K$46</f>
        <v>0.00042013888888889003</v>
      </c>
    </row>
    <row r="48" spans="1:13" ht="12.75">
      <c r="A48" s="66" t="s">
        <v>62</v>
      </c>
      <c r="B48" s="67">
        <v>3</v>
      </c>
      <c r="C48" s="74">
        <v>53</v>
      </c>
      <c r="D48" s="10" t="s">
        <v>65</v>
      </c>
      <c r="E48" s="69">
        <v>0.006160648148148149</v>
      </c>
      <c r="F48" s="69"/>
      <c r="G48" s="69">
        <v>0.012153472222222223</v>
      </c>
      <c r="H48" s="78">
        <f t="shared" si="4"/>
        <v>0.005992824074074075</v>
      </c>
      <c r="I48" s="69">
        <v>0.018105671296296297</v>
      </c>
      <c r="J48" s="77">
        <f t="shared" si="6"/>
        <v>0.005952199074074073</v>
      </c>
      <c r="K48" s="69">
        <v>0.02424131944444444</v>
      </c>
      <c r="L48" s="58">
        <f t="shared" si="7"/>
        <v>0.0061356481481481435</v>
      </c>
      <c r="M48" s="59">
        <f aca="true" t="shared" si="8" ref="M48:M53">K48-K$46</f>
        <v>0.0005665509259259217</v>
      </c>
    </row>
    <row r="49" spans="1:13" ht="21" customHeight="1">
      <c r="A49" s="10" t="s">
        <v>62</v>
      </c>
      <c r="B49" s="24">
        <v>4</v>
      </c>
      <c r="C49" s="74">
        <v>88</v>
      </c>
      <c r="D49" s="68" t="s">
        <v>66</v>
      </c>
      <c r="E49" s="25">
        <v>0.006238773148148149</v>
      </c>
      <c r="F49" s="25"/>
      <c r="G49" s="25">
        <v>0.012384722222222222</v>
      </c>
      <c r="H49" s="78">
        <f t="shared" si="4"/>
        <v>0.006145949074074074</v>
      </c>
      <c r="I49" s="69">
        <v>0.01840185185185185</v>
      </c>
      <c r="J49" s="79">
        <f t="shared" si="6"/>
        <v>0.0060171296296296275</v>
      </c>
      <c r="K49" s="69">
        <v>0.024349074074074075</v>
      </c>
      <c r="L49" s="57">
        <f t="shared" si="7"/>
        <v>0.005947222222222225</v>
      </c>
      <c r="M49" s="59">
        <f t="shared" si="8"/>
        <v>0.0006743055555555565</v>
      </c>
    </row>
    <row r="50" spans="1:13" ht="21" customHeight="1">
      <c r="A50" s="10" t="s">
        <v>62</v>
      </c>
      <c r="B50" s="67">
        <v>5</v>
      </c>
      <c r="C50" s="74">
        <v>65</v>
      </c>
      <c r="D50" s="37" t="s">
        <v>70</v>
      </c>
      <c r="E50" s="69">
        <v>0.006122106481481482</v>
      </c>
      <c r="F50" s="69"/>
      <c r="G50" s="69">
        <v>0.012228240740740741</v>
      </c>
      <c r="H50" s="57">
        <f t="shared" si="4"/>
        <v>0.006106134259259259</v>
      </c>
      <c r="I50" s="69">
        <v>0.018384027777777777</v>
      </c>
      <c r="J50" s="79">
        <f t="shared" si="6"/>
        <v>0.006155787037037036</v>
      </c>
      <c r="K50" s="69">
        <v>0.024504282407407405</v>
      </c>
      <c r="L50" s="78">
        <f t="shared" si="7"/>
        <v>0.006120254629629628</v>
      </c>
      <c r="M50" s="59">
        <f t="shared" si="8"/>
        <v>0.0008295138888888866</v>
      </c>
    </row>
    <row r="51" spans="1:13" ht="21" customHeight="1">
      <c r="A51" s="10" t="s">
        <v>62</v>
      </c>
      <c r="B51" s="67">
        <v>6</v>
      </c>
      <c r="C51" s="74">
        <v>48</v>
      </c>
      <c r="D51" s="10" t="s">
        <v>72</v>
      </c>
      <c r="E51" s="69">
        <v>0.006429166666666666</v>
      </c>
      <c r="F51" s="69"/>
      <c r="G51" s="69">
        <v>0.01265625</v>
      </c>
      <c r="H51" s="78">
        <f t="shared" si="4"/>
        <v>0.0062270833333333345</v>
      </c>
      <c r="I51" s="69">
        <v>0.018920833333333335</v>
      </c>
      <c r="J51" s="79">
        <f t="shared" si="6"/>
        <v>0.006264583333333334</v>
      </c>
      <c r="K51" s="69">
        <v>0.025112731481481482</v>
      </c>
      <c r="L51" s="57">
        <f t="shared" si="7"/>
        <v>0.006191898148148148</v>
      </c>
      <c r="M51" s="59">
        <f t="shared" si="8"/>
        <v>0.0014379629629629638</v>
      </c>
    </row>
    <row r="52" spans="1:13" ht="21" customHeight="1">
      <c r="A52" s="10" t="s">
        <v>62</v>
      </c>
      <c r="B52" s="24">
        <v>7</v>
      </c>
      <c r="C52" s="74">
        <v>92</v>
      </c>
      <c r="D52" s="68" t="s">
        <v>71</v>
      </c>
      <c r="E52" s="25">
        <v>0.006435185185185186</v>
      </c>
      <c r="F52" s="25"/>
      <c r="G52" s="25">
        <v>0.012708564814814817</v>
      </c>
      <c r="H52" s="78">
        <f t="shared" si="4"/>
        <v>0.0062733796296296305</v>
      </c>
      <c r="I52" s="69">
        <v>0.01899560185185185</v>
      </c>
      <c r="J52" s="79">
        <f t="shared" si="6"/>
        <v>0.006287037037037034</v>
      </c>
      <c r="K52" s="69">
        <v>0.025194444444444446</v>
      </c>
      <c r="L52" s="58">
        <f t="shared" si="7"/>
        <v>0.006198842592592596</v>
      </c>
      <c r="M52" s="59">
        <f t="shared" si="8"/>
        <v>0.0015196759259259278</v>
      </c>
    </row>
    <row r="53" spans="1:13" ht="21" customHeight="1">
      <c r="A53" s="10" t="s">
        <v>62</v>
      </c>
      <c r="B53" s="67">
        <v>8</v>
      </c>
      <c r="C53" s="74">
        <v>85</v>
      </c>
      <c r="D53" s="37" t="s">
        <v>67</v>
      </c>
      <c r="E53" s="69">
        <v>0.007222685185185185</v>
      </c>
      <c r="F53" s="69"/>
      <c r="G53" s="69">
        <v>0.014244560185185185</v>
      </c>
      <c r="H53" s="57">
        <f t="shared" si="4"/>
        <v>0.0070218749999999995</v>
      </c>
      <c r="I53" s="69">
        <v>0.02129340277777778</v>
      </c>
      <c r="J53" s="79">
        <f t="shared" si="6"/>
        <v>0.007048842592592594</v>
      </c>
      <c r="K53" s="69">
        <v>0.028452314814814816</v>
      </c>
      <c r="L53" s="58">
        <f t="shared" si="7"/>
        <v>0.0071589120370370365</v>
      </c>
      <c r="M53" s="59">
        <f t="shared" si="8"/>
        <v>0.004777546296296297</v>
      </c>
    </row>
    <row r="54" spans="1:13" ht="21" customHeight="1">
      <c r="A54" s="10" t="s">
        <v>62</v>
      </c>
      <c r="B54" s="67">
        <v>9</v>
      </c>
      <c r="C54" s="74">
        <v>71</v>
      </c>
      <c r="D54" s="10" t="s">
        <v>68</v>
      </c>
      <c r="E54" s="69">
        <v>0.005904282407407408</v>
      </c>
      <c r="F54" s="69"/>
      <c r="G54" s="69">
        <v>0.011676967592592591</v>
      </c>
      <c r="H54" s="78">
        <f t="shared" si="4"/>
        <v>0.005772685185185184</v>
      </c>
      <c r="I54" s="69"/>
      <c r="J54" s="79">
        <f t="shared" si="6"/>
        <v>-0.011676967592592591</v>
      </c>
      <c r="K54" s="69" t="s">
        <v>69</v>
      </c>
      <c r="L54" s="58" t="e">
        <f t="shared" si="7"/>
        <v>#VALUE!</v>
      </c>
      <c r="M54" s="59" t="e">
        <f>K54-K$38</f>
        <v>#VALUE!</v>
      </c>
    </row>
    <row r="55" spans="1:13" ht="21" customHeight="1">
      <c r="A55" s="19"/>
      <c r="B55" s="61"/>
      <c r="D55" s="19"/>
      <c r="K55" s="45"/>
      <c r="L55" s="48"/>
      <c r="M55" s="48"/>
    </row>
    <row r="56" spans="3:7" ht="12.75">
      <c r="C56" s="10" t="s">
        <v>28</v>
      </c>
      <c r="G56" s="31" t="s">
        <v>77</v>
      </c>
    </row>
    <row r="57" spans="3:7" ht="12.75">
      <c r="C57" s="11" t="s">
        <v>21</v>
      </c>
      <c r="G57" t="s">
        <v>76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 Alipaz</dc:creator>
  <cp:keywords/>
  <dc:description/>
  <cp:lastModifiedBy>Cristian Conitzer</cp:lastModifiedBy>
  <cp:lastPrinted>2012-07-16T16:15:51Z</cp:lastPrinted>
  <dcterms:created xsi:type="dcterms:W3CDTF">2010-01-24T15:12:22Z</dcterms:created>
  <dcterms:modified xsi:type="dcterms:W3CDTF">2013-11-18T02:09:56Z</dcterms:modified>
  <cp:category/>
  <cp:version/>
  <cp:contentType/>
  <cp:contentStatus/>
</cp:coreProperties>
</file>