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9345" activeTab="3"/>
  </bookViews>
  <sheets>
    <sheet name="clasif por categorias" sheetId="1" r:id="rId1"/>
    <sheet name="clasif general" sheetId="2" r:id="rId2"/>
    <sheet name="1ra manga" sheetId="3" r:id="rId3"/>
    <sheet name="2da manga" sheetId="4" r:id="rId4"/>
    <sheet name="puntos" sheetId="5" r:id="rId5"/>
  </sheets>
  <definedNames>
    <definedName name="_xlnm.Print_Area" localSheetId="2">'1ra manga'!$A$1:$O$48</definedName>
    <definedName name="_xlnm.Print_Area" localSheetId="3">'2da manga'!$A$1:$P$50</definedName>
    <definedName name="_xlnm.Print_Area" localSheetId="1">'clasif general'!$A$1:$G$34</definedName>
  </definedNames>
  <calcPr fullCalcOnLoad="1"/>
</workbook>
</file>

<file path=xl/sharedStrings.xml><?xml version="1.0" encoding="utf-8"?>
<sst xmlns="http://schemas.openxmlformats.org/spreadsheetml/2006/main" count="316" uniqueCount="75">
  <si>
    <t>Nombre</t>
  </si>
  <si>
    <t>parcial 1</t>
  </si>
  <si>
    <t>Club</t>
  </si>
  <si>
    <t>promedio del ganador</t>
  </si>
  <si>
    <t>distancia por vuelta</t>
  </si>
  <si>
    <t>Circuito Pucarani</t>
  </si>
  <si>
    <t>Categoría / Placa</t>
  </si>
  <si>
    <t>10 vueltas</t>
  </si>
  <si>
    <t>1600 libre</t>
  </si>
  <si>
    <t>Asociacion Departamental de Automovilismo La Paz</t>
  </si>
  <si>
    <t>participantes :16</t>
  </si>
  <si>
    <t>Clasificación 1 vuelta lanzada</t>
  </si>
  <si>
    <t>Categoría</t>
  </si>
  <si>
    <t>Número</t>
  </si>
  <si>
    <t>Posición</t>
  </si>
  <si>
    <t>Differencia</t>
  </si>
  <si>
    <t>Diferencia</t>
  </si>
  <si>
    <t>8 válvulas</t>
  </si>
  <si>
    <t>Juan Quispe</t>
  </si>
  <si>
    <t>Wilman Garcia</t>
  </si>
  <si>
    <t>Nelson Centellas</t>
  </si>
  <si>
    <t>Dieter Reyes</t>
  </si>
  <si>
    <t>Nelson Siñani</t>
  </si>
  <si>
    <t>Miguel Corpus, Jorge Corpus</t>
  </si>
  <si>
    <t>Roberto Canaviri</t>
  </si>
  <si>
    <t>Javier Ortuño, Romer Gutierrez</t>
  </si>
  <si>
    <t>DNS</t>
  </si>
  <si>
    <t>ss,milesimas</t>
  </si>
  <si>
    <t>N3 Codasur</t>
  </si>
  <si>
    <t>Posición general</t>
  </si>
  <si>
    <t>vuelta 1</t>
  </si>
  <si>
    <t>vuelta 2</t>
  </si>
  <si>
    <t>vuelta 3</t>
  </si>
  <si>
    <t>vuelta 4</t>
  </si>
  <si>
    <t>vuelta 5</t>
  </si>
  <si>
    <t>vuelta 6</t>
  </si>
  <si>
    <t>vuelta 7</t>
  </si>
  <si>
    <t>vuelta 8</t>
  </si>
  <si>
    <t>DNF</t>
  </si>
  <si>
    <t>parciales</t>
  </si>
  <si>
    <t>2da manga</t>
  </si>
  <si>
    <t>1ra manga</t>
  </si>
  <si>
    <t>-</t>
  </si>
  <si>
    <t>hora de partida: 10:45</t>
  </si>
  <si>
    <t>participantes :15</t>
  </si>
  <si>
    <t>Resultados en internet:  www.conitzer.de/resultadosautos/</t>
  </si>
  <si>
    <t>Piloto / Copiloto</t>
  </si>
  <si>
    <t>tiempo</t>
  </si>
  <si>
    <t>antes repechaje</t>
  </si>
  <si>
    <t>Sergio Kosky</t>
  </si>
  <si>
    <t>Pablo Aviles</t>
  </si>
  <si>
    <t>Luis Salas</t>
  </si>
  <si>
    <t>Juan Ramon Diaz</t>
  </si>
  <si>
    <t>Fernando Rocha</t>
  </si>
  <si>
    <t>Enzo Ayllon</t>
  </si>
  <si>
    <t>Goyo Montoya</t>
  </si>
  <si>
    <t>N3 Febad</t>
  </si>
  <si>
    <t>Juan Pablo Barragan</t>
  </si>
  <si>
    <t>Domingo 24 de marzo de 2013</t>
  </si>
  <si>
    <t>2da competencia de automovilismo, 1ra de pista</t>
  </si>
  <si>
    <t>distancia por vuelta aprox</t>
  </si>
  <si>
    <t>Control: Cristian Conitzer, Gabriel Capriles, Blanca Antequera, Marcelo Gomez</t>
  </si>
  <si>
    <t>vuelta 9</t>
  </si>
  <si>
    <t>vuelta 10</t>
  </si>
  <si>
    <t>hora de partida: 11:52</t>
  </si>
  <si>
    <t>participantes :14</t>
  </si>
  <si>
    <t>hora de partida: 13:25</t>
  </si>
  <si>
    <t>Hoja de puntos</t>
  </si>
  <si>
    <t>Clasificación</t>
  </si>
  <si>
    <t>posición</t>
  </si>
  <si>
    <t>puntos</t>
  </si>
  <si>
    <t>suma</t>
  </si>
  <si>
    <t>carrera</t>
  </si>
  <si>
    <t>Tiempo por vuelta</t>
  </si>
  <si>
    <t>segundos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</si>
</sst>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s&quot;\ #,##0_);\(&quot;Bs&quot;\ #,##0\)"/>
    <numFmt numFmtId="165" formatCode="&quot;Bs&quot;\ #,##0_);[Red]\(&quot;Bs&quot;\ #,##0\)"/>
    <numFmt numFmtId="166" formatCode="&quot;Bs&quot;\ #,##0.00_);\(&quot;Bs&quot;\ #,##0.00\)"/>
    <numFmt numFmtId="167" formatCode="&quot;Bs&quot;\ #,##0.00_);[Red]\(&quot;Bs&quot;\ #,##0.00\)"/>
    <numFmt numFmtId="168" formatCode="_(&quot;Bs&quot;\ * #,##0_);_(&quot;Bs&quot;\ * \(#,##0\);_(&quot;Bs&quot;\ * &quot;-&quot;_);_(@_)"/>
    <numFmt numFmtId="169" formatCode="_(* #,##0_);_(* \(#,##0\);_(* &quot;-&quot;_);_(@_)"/>
    <numFmt numFmtId="170" formatCode="_(&quot;Bs&quot;\ * #,##0.00_);_(&quot;Bs&quot;\ * \(#,##0.00\);_(&quot;Bs&quot;\ * &quot;-&quot;??_);_(@_)"/>
    <numFmt numFmtId="171" formatCode="_(* #,##0.00_);_(* \(#,##0.00\);_(* &quot;-&quot;??_);_(@_)"/>
    <numFmt numFmtId="172" formatCode="&quot;$b&quot;\ #,##0;&quot;$b&quot;\ \-#,##0"/>
    <numFmt numFmtId="173" formatCode="&quot;$b&quot;\ #,##0;[Red]&quot;$b&quot;\ \-#,##0"/>
    <numFmt numFmtId="174" formatCode="&quot;$b&quot;\ #,##0.00;&quot;$b&quot;\ \-#,##0.00"/>
    <numFmt numFmtId="175" formatCode="&quot;$b&quot;\ #,##0.00;[Red]&quot;$b&quot;\ \-#,##0.00"/>
    <numFmt numFmtId="176" formatCode="_ &quot;$b&quot;\ * #,##0_ ;_ &quot;$b&quot;\ * \-#,##0_ ;_ &quot;$b&quot;\ * &quot;-&quot;_ ;_ @_ "/>
    <numFmt numFmtId="177" formatCode="_ * #,##0_ ;_ * \-#,##0_ ;_ * &quot;-&quot;_ ;_ @_ "/>
    <numFmt numFmtId="178" formatCode="_ &quot;$b&quot;\ * #,##0.00_ ;_ &quot;$b&quot;\ * \-#,##0.00_ ;_ &quot;$b&quot;\ * &quot;-&quot;??_ ;_ @_ "/>
    <numFmt numFmtId="179" formatCode="_ * #,##0.00_ ;_ * \-#,##0.00_ ;_ * &quot;-&quot;??_ ;_ @_ "/>
    <numFmt numFmtId="180" formatCode="0.0\ &quot;km&quot;"/>
    <numFmt numFmtId="181" formatCode="0.00\ &quot;km/h&quot;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[hh]:mm:ss.00"/>
    <numFmt numFmtId="187" formatCode="[m]:ss.00"/>
    <numFmt numFmtId="188" formatCode="m:ss.000"/>
    <numFmt numFmtId="189" formatCode="s.000"/>
    <numFmt numFmtId="190" formatCode="[m]:ss.000"/>
    <numFmt numFmtId="191" formatCode="ss.000"/>
    <numFmt numFmtId="192" formatCode="m:ss"/>
    <numFmt numFmtId="193" formatCode="m:ss.00"/>
    <numFmt numFmtId="194" formatCode="s.00"/>
    <numFmt numFmtId="195" formatCode="s"/>
  </numFmts>
  <fonts count="2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0" xfId="0" applyNumberFormat="1" applyAlignment="1">
      <alignment horizontal="left"/>
    </xf>
    <xf numFmtId="18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1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21" fontId="0" fillId="0" borderId="13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88" fontId="0" fillId="0" borderId="12" xfId="0" applyNumberFormat="1" applyBorder="1" applyAlignment="1">
      <alignment/>
    </xf>
    <xf numFmtId="188" fontId="0" fillId="0" borderId="12" xfId="0" applyNumberFormat="1" applyFont="1" applyBorder="1" applyAlignment="1">
      <alignment/>
    </xf>
    <xf numFmtId="189" fontId="0" fillId="0" borderId="12" xfId="0" applyNumberFormat="1" applyBorder="1" applyAlignment="1">
      <alignment/>
    </xf>
    <xf numFmtId="187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Border="1" applyAlignment="1">
      <alignment/>
    </xf>
    <xf numFmtId="188" fontId="0" fillId="0" borderId="14" xfId="0" applyNumberFormat="1" applyBorder="1" applyAlignment="1">
      <alignment/>
    </xf>
    <xf numFmtId="190" fontId="0" fillId="0" borderId="14" xfId="0" applyNumberFormat="1" applyBorder="1" applyAlignment="1">
      <alignment/>
    </xf>
    <xf numFmtId="0" fontId="0" fillId="0" borderId="14" xfId="0" applyNumberFormat="1" applyBorder="1" applyAlignment="1">
      <alignment horizontal="center"/>
    </xf>
    <xf numFmtId="188" fontId="0" fillId="0" borderId="0" xfId="0" applyNumberFormat="1" applyFont="1" applyBorder="1" applyAlignment="1">
      <alignment/>
    </xf>
    <xf numFmtId="47" fontId="0" fillId="0" borderId="12" xfId="0" applyNumberFormat="1" applyBorder="1" applyAlignment="1">
      <alignment/>
    </xf>
    <xf numFmtId="189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Fill="1" applyBorder="1" applyAlignment="1">
      <alignment/>
    </xf>
    <xf numFmtId="188" fontId="0" fillId="0" borderId="0" xfId="0" applyNumberFormat="1" applyFont="1" applyAlignment="1">
      <alignment/>
    </xf>
    <xf numFmtId="188" fontId="0" fillId="0" borderId="0" xfId="0" applyNumberFormat="1" applyAlignment="1">
      <alignment/>
    </xf>
    <xf numFmtId="193" fontId="0" fillId="0" borderId="12" xfId="0" applyNumberFormat="1" applyBorder="1" applyAlignment="1">
      <alignment/>
    </xf>
    <xf numFmtId="192" fontId="0" fillId="0" borderId="16" xfId="0" applyNumberFormat="1" applyBorder="1" applyAlignment="1">
      <alignment/>
    </xf>
    <xf numFmtId="192" fontId="0" fillId="0" borderId="0" xfId="0" applyNumberFormat="1" applyAlignment="1">
      <alignment/>
    </xf>
    <xf numFmtId="192" fontId="0" fillId="0" borderId="10" xfId="0" applyNumberFormat="1" applyFont="1" applyBorder="1" applyAlignment="1">
      <alignment/>
    </xf>
    <xf numFmtId="192" fontId="0" fillId="0" borderId="11" xfId="0" applyNumberFormat="1" applyBorder="1" applyAlignment="1">
      <alignment/>
    </xf>
    <xf numFmtId="192" fontId="0" fillId="0" borderId="12" xfId="0" applyNumberFormat="1" applyBorder="1" applyAlignment="1">
      <alignment/>
    </xf>
    <xf numFmtId="192" fontId="0" fillId="0" borderId="13" xfId="0" applyNumberFormat="1" applyBorder="1" applyAlignment="1">
      <alignment/>
    </xf>
    <xf numFmtId="192" fontId="0" fillId="0" borderId="14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9" fillId="0" borderId="14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194" fontId="0" fillId="0" borderId="14" xfId="0" applyNumberFormat="1" applyBorder="1" applyAlignment="1">
      <alignment/>
    </xf>
    <xf numFmtId="195" fontId="0" fillId="0" borderId="14" xfId="0" applyNumberFormat="1" applyBorder="1" applyAlignment="1">
      <alignment/>
    </xf>
    <xf numFmtId="195" fontId="0" fillId="0" borderId="0" xfId="0" applyNumberFormat="1" applyBorder="1" applyAlignment="1">
      <alignment/>
    </xf>
    <xf numFmtId="192" fontId="0" fillId="0" borderId="15" xfId="0" applyNumberFormat="1" applyBorder="1" applyAlignment="1">
      <alignment/>
    </xf>
    <xf numFmtId="192" fontId="0" fillId="0" borderId="17" xfId="0" applyNumberFormat="1" applyBorder="1" applyAlignment="1">
      <alignment/>
    </xf>
    <xf numFmtId="195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192" fontId="0" fillId="0" borderId="19" xfId="0" applyNumberFormat="1" applyBorder="1" applyAlignment="1">
      <alignment/>
    </xf>
    <xf numFmtId="192" fontId="0" fillId="0" borderId="20" xfId="0" applyNumberFormat="1" applyBorder="1" applyAlignment="1">
      <alignment/>
    </xf>
    <xf numFmtId="194" fontId="0" fillId="0" borderId="19" xfId="0" applyNumberFormat="1" applyBorder="1" applyAlignment="1">
      <alignment/>
    </xf>
    <xf numFmtId="0" fontId="0" fillId="0" borderId="21" xfId="0" applyBorder="1" applyAlignment="1">
      <alignment/>
    </xf>
    <xf numFmtId="192" fontId="0" fillId="0" borderId="22" xfId="0" applyNumberFormat="1" applyBorder="1" applyAlignment="1">
      <alignment/>
    </xf>
    <xf numFmtId="192" fontId="0" fillId="0" borderId="23" xfId="0" applyNumberFormat="1" applyBorder="1" applyAlignment="1">
      <alignment/>
    </xf>
    <xf numFmtId="195" fontId="0" fillId="0" borderId="22" xfId="0" applyNumberFormat="1" applyBorder="1" applyAlignment="1">
      <alignment/>
    </xf>
    <xf numFmtId="195" fontId="0" fillId="0" borderId="19" xfId="0" applyNumberFormat="1" applyBorder="1" applyAlignment="1">
      <alignment/>
    </xf>
    <xf numFmtId="192" fontId="0" fillId="0" borderId="24" xfId="0" applyNumberFormat="1" applyBorder="1" applyAlignment="1">
      <alignment/>
    </xf>
    <xf numFmtId="192" fontId="0" fillId="0" borderId="25" xfId="0" applyNumberFormat="1" applyBorder="1" applyAlignment="1">
      <alignment/>
    </xf>
    <xf numFmtId="195" fontId="0" fillId="0" borderId="24" xfId="0" applyNumberFormat="1" applyBorder="1" applyAlignment="1">
      <alignment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1" xfId="0" applyBorder="1" applyAlignment="1">
      <alignment horizontal="right"/>
    </xf>
    <xf numFmtId="192" fontId="0" fillId="0" borderId="10" xfId="0" applyNumberFormat="1" applyBorder="1" applyAlignment="1">
      <alignment/>
    </xf>
    <xf numFmtId="192" fontId="0" fillId="0" borderId="15" xfId="0" applyNumberFormat="1" applyFont="1" applyBorder="1" applyAlignment="1">
      <alignment/>
    </xf>
    <xf numFmtId="192" fontId="0" fillId="0" borderId="22" xfId="0" applyNumberFormat="1" applyFont="1" applyBorder="1" applyAlignment="1">
      <alignment/>
    </xf>
    <xf numFmtId="192" fontId="0" fillId="0" borderId="19" xfId="0" applyNumberFormat="1" applyFont="1" applyBorder="1" applyAlignment="1">
      <alignment/>
    </xf>
    <xf numFmtId="192" fontId="0" fillId="0" borderId="24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10" xfId="0" applyFont="1" applyBorder="1" applyAlignment="1">
      <alignment horizontal="center"/>
    </xf>
    <xf numFmtId="190" fontId="0" fillId="0" borderId="12" xfId="0" applyNumberFormat="1" applyBorder="1" applyAlignment="1">
      <alignment/>
    </xf>
    <xf numFmtId="188" fontId="0" fillId="0" borderId="0" xfId="0" applyNumberFormat="1" applyBorder="1" applyAlignment="1">
      <alignment/>
    </xf>
    <xf numFmtId="192" fontId="0" fillId="0" borderId="14" xfId="0" applyNumberFormat="1" applyFont="1" applyBorder="1" applyAlignment="1">
      <alignment/>
    </xf>
    <xf numFmtId="192" fontId="1" fillId="0" borderId="19" xfId="0" applyNumberFormat="1" applyFont="1" applyBorder="1" applyAlignment="1">
      <alignment/>
    </xf>
    <xf numFmtId="192" fontId="1" fillId="0" borderId="19" xfId="0" applyNumberFormat="1" applyFont="1" applyFill="1" applyBorder="1" applyAlignment="1">
      <alignment/>
    </xf>
    <xf numFmtId="189" fontId="0" fillId="0" borderId="15" xfId="0" applyNumberFormat="1" applyBorder="1" applyAlignment="1">
      <alignment/>
    </xf>
    <xf numFmtId="189" fontId="0" fillId="0" borderId="19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90" zoomScaleSheetLayoutView="90" zoomScalePageLayoutView="0" workbookViewId="0" topLeftCell="A13">
      <selection activeCell="D18" sqref="D18"/>
    </sheetView>
  </sheetViews>
  <sheetFormatPr defaultColWidth="11.421875" defaultRowHeight="12.75"/>
  <cols>
    <col min="1" max="1" width="16.7109375" style="0" bestFit="1" customWidth="1"/>
    <col min="2" max="2" width="9.140625" style="0" customWidth="1"/>
    <col min="3" max="3" width="11.421875" style="0" customWidth="1"/>
    <col min="4" max="4" width="29.00390625" style="0" customWidth="1"/>
    <col min="5" max="5" width="15.7109375" style="0" customWidth="1"/>
    <col min="6" max="7" width="15.28125" style="0" customWidth="1"/>
  </cols>
  <sheetData>
    <row r="1" ht="12.75">
      <c r="C1" t="s">
        <v>9</v>
      </c>
    </row>
    <row r="2" ht="12.75">
      <c r="C2" t="s">
        <v>58</v>
      </c>
    </row>
    <row r="3" ht="12.75">
      <c r="C3" t="s">
        <v>59</v>
      </c>
    </row>
    <row r="4" ht="12.75">
      <c r="C4" t="s">
        <v>5</v>
      </c>
    </row>
    <row r="5" ht="12.75">
      <c r="C5" s="4" t="s">
        <v>10</v>
      </c>
    </row>
    <row r="6" spans="3:6" ht="12.75">
      <c r="C6" s="4" t="s">
        <v>43</v>
      </c>
      <c r="F6" t="s">
        <v>3</v>
      </c>
    </row>
    <row r="8" spans="3:7" ht="12.75">
      <c r="C8" t="s">
        <v>60</v>
      </c>
      <c r="E8" s="2">
        <v>3.2</v>
      </c>
      <c r="F8" s="3">
        <f>$E8*1/F13/24</f>
        <v>85.625092909172</v>
      </c>
      <c r="G8" s="3"/>
    </row>
    <row r="9" ht="12.75">
      <c r="B9" t="s">
        <v>11</v>
      </c>
    </row>
    <row r="10" ht="12.75">
      <c r="C10" t="s">
        <v>6</v>
      </c>
    </row>
    <row r="11" spans="2:7" ht="12.75">
      <c r="B11" s="1"/>
      <c r="C11" s="1"/>
      <c r="D11" s="1" t="s">
        <v>0</v>
      </c>
      <c r="E11" s="1" t="s">
        <v>2</v>
      </c>
      <c r="F11" s="1" t="s">
        <v>1</v>
      </c>
      <c r="G11" s="1" t="s">
        <v>15</v>
      </c>
    </row>
    <row r="12" spans="1:7" ht="13.5" customHeight="1">
      <c r="A12" s="5" t="s">
        <v>12</v>
      </c>
      <c r="B12" s="5" t="s">
        <v>14</v>
      </c>
      <c r="C12" s="5" t="s">
        <v>13</v>
      </c>
      <c r="D12" s="5" t="s">
        <v>46</v>
      </c>
      <c r="E12" s="5" t="s">
        <v>48</v>
      </c>
      <c r="F12" s="5" t="s">
        <v>47</v>
      </c>
      <c r="G12" s="16" t="s">
        <v>27</v>
      </c>
    </row>
    <row r="13" spans="1:7" ht="17.25" customHeight="1">
      <c r="A13" s="11" t="s">
        <v>17</v>
      </c>
      <c r="B13" s="6">
        <v>1</v>
      </c>
      <c r="C13" s="11">
        <v>921</v>
      </c>
      <c r="D13" s="11" t="s">
        <v>24</v>
      </c>
      <c r="E13" s="6"/>
      <c r="F13" s="13">
        <v>0.001557175925925926</v>
      </c>
      <c r="G13" s="15">
        <f>F13-F$13</f>
        <v>0</v>
      </c>
    </row>
    <row r="14" spans="1:7" ht="17.25" customHeight="1">
      <c r="A14" s="6" t="s">
        <v>17</v>
      </c>
      <c r="B14" s="6">
        <v>2</v>
      </c>
      <c r="C14" s="6">
        <v>922</v>
      </c>
      <c r="D14" s="6" t="s">
        <v>19</v>
      </c>
      <c r="E14" s="6"/>
      <c r="F14" s="14">
        <v>0.0015820601851851848</v>
      </c>
      <c r="G14" s="15">
        <f>F14-F$13</f>
        <v>2.4884259259258783E-05</v>
      </c>
    </row>
    <row r="15" spans="1:7" ht="17.25" customHeight="1">
      <c r="A15" s="6" t="s">
        <v>17</v>
      </c>
      <c r="B15" s="6">
        <v>3</v>
      </c>
      <c r="C15" s="6">
        <v>918</v>
      </c>
      <c r="D15" s="6" t="s">
        <v>18</v>
      </c>
      <c r="E15" s="6"/>
      <c r="F15" s="13">
        <v>0.0016172453703703705</v>
      </c>
      <c r="G15" s="15">
        <f>F15-F$13</f>
        <v>6.0069444444444406E-05</v>
      </c>
    </row>
    <row r="16" spans="1:7" ht="17.25" customHeight="1">
      <c r="A16" s="6"/>
      <c r="B16" s="6"/>
      <c r="C16" s="6"/>
      <c r="D16" s="6"/>
      <c r="E16" s="6"/>
      <c r="F16" s="22"/>
      <c r="G16" s="7"/>
    </row>
    <row r="17" spans="1:7" ht="17.25" customHeight="1">
      <c r="A17" s="6"/>
      <c r="B17" s="6"/>
      <c r="C17" s="6"/>
      <c r="D17" s="6"/>
      <c r="E17" s="6"/>
      <c r="F17" s="3">
        <f>$E8*1/F18/24</f>
        <v>104.08384531984098</v>
      </c>
      <c r="G17" s="7"/>
    </row>
    <row r="18" spans="1:7" ht="17.25" customHeight="1">
      <c r="A18" s="6" t="s">
        <v>8</v>
      </c>
      <c r="B18" s="6">
        <v>1</v>
      </c>
      <c r="C18" s="6">
        <v>377</v>
      </c>
      <c r="D18" s="6" t="s">
        <v>49</v>
      </c>
      <c r="E18" s="29">
        <v>0.0012971064814814815</v>
      </c>
      <c r="F18" s="13">
        <v>0.0012810185185185186</v>
      </c>
      <c r="G18" s="15"/>
    </row>
    <row r="19" spans="1:7" ht="17.25" customHeight="1">
      <c r="A19" s="6" t="s">
        <v>8</v>
      </c>
      <c r="B19" s="6">
        <v>2</v>
      </c>
      <c r="C19" s="6">
        <v>315</v>
      </c>
      <c r="D19" s="6" t="s">
        <v>50</v>
      </c>
      <c r="E19" s="29"/>
      <c r="F19" s="13">
        <v>0.0012913194444444445</v>
      </c>
      <c r="G19" s="15">
        <f aca="true" t="shared" si="0" ref="G19:G24">F19-F$18</f>
        <v>1.0300925925925972E-05</v>
      </c>
    </row>
    <row r="20" spans="1:7" ht="17.25" customHeight="1">
      <c r="A20" s="6" t="s">
        <v>8</v>
      </c>
      <c r="B20" s="6">
        <v>3</v>
      </c>
      <c r="C20" s="6">
        <v>363</v>
      </c>
      <c r="D20" s="6" t="s">
        <v>53</v>
      </c>
      <c r="E20" s="29">
        <v>0.0013466435185185185</v>
      </c>
      <c r="F20" s="28">
        <v>0.0013160879629629631</v>
      </c>
      <c r="G20" s="15">
        <f t="shared" si="0"/>
        <v>3.506944444444456E-05</v>
      </c>
    </row>
    <row r="21" spans="1:7" ht="17.25" customHeight="1">
      <c r="A21" s="11" t="s">
        <v>8</v>
      </c>
      <c r="B21" s="6">
        <v>4</v>
      </c>
      <c r="C21" s="6">
        <v>349</v>
      </c>
      <c r="D21" s="6" t="s">
        <v>20</v>
      </c>
      <c r="E21" s="6"/>
      <c r="F21" s="13">
        <v>0.0013354166666666668</v>
      </c>
      <c r="G21" s="15">
        <f t="shared" si="0"/>
        <v>5.439814814814825E-05</v>
      </c>
    </row>
    <row r="22" spans="1:7" ht="17.25" customHeight="1">
      <c r="A22" s="11" t="s">
        <v>8</v>
      </c>
      <c r="B22" s="6">
        <v>5</v>
      </c>
      <c r="C22" s="6">
        <v>231</v>
      </c>
      <c r="D22" s="11" t="s">
        <v>25</v>
      </c>
      <c r="E22" s="13"/>
      <c r="F22" s="13">
        <v>0.0013483796296296297</v>
      </c>
      <c r="G22" s="15">
        <f t="shared" si="0"/>
        <v>6.736111111111114E-05</v>
      </c>
    </row>
    <row r="23" spans="1:7" ht="17.25" customHeight="1">
      <c r="A23" s="11" t="s">
        <v>8</v>
      </c>
      <c r="B23" s="6">
        <v>6</v>
      </c>
      <c r="C23" s="6">
        <v>365</v>
      </c>
      <c r="D23" s="6" t="s">
        <v>52</v>
      </c>
      <c r="E23" s="6"/>
      <c r="F23" s="28">
        <v>0.0013731481481481483</v>
      </c>
      <c r="G23" s="15">
        <f t="shared" si="0"/>
        <v>9.212962962962972E-05</v>
      </c>
    </row>
    <row r="24" spans="1:7" ht="17.25" customHeight="1">
      <c r="A24" s="11" t="s">
        <v>8</v>
      </c>
      <c r="B24" s="6">
        <v>7</v>
      </c>
      <c r="C24" s="6">
        <v>314</v>
      </c>
      <c r="D24" s="6" t="s">
        <v>51</v>
      </c>
      <c r="E24" s="29">
        <v>0.0013857638888888886</v>
      </c>
      <c r="F24" s="13">
        <v>0.0013827546296296296</v>
      </c>
      <c r="G24" s="15">
        <f t="shared" si="0"/>
        <v>0.00010173611111111104</v>
      </c>
    </row>
    <row r="25" spans="1:7" ht="17.25" customHeight="1">
      <c r="A25" s="6"/>
      <c r="B25" s="6"/>
      <c r="C25" s="6"/>
      <c r="D25" s="6"/>
      <c r="E25" s="6"/>
      <c r="F25" s="27"/>
      <c r="G25" s="15"/>
    </row>
    <row r="26" spans="1:7" ht="17.25" customHeight="1">
      <c r="A26" s="11" t="s">
        <v>28</v>
      </c>
      <c r="B26" s="6">
        <v>1</v>
      </c>
      <c r="C26" s="6">
        <v>15</v>
      </c>
      <c r="D26" s="6" t="s">
        <v>21</v>
      </c>
      <c r="E26" s="6"/>
      <c r="F26" s="13">
        <v>0.0012729166666666668</v>
      </c>
      <c r="G26" s="15">
        <f>F26-F$26</f>
        <v>0</v>
      </c>
    </row>
    <row r="27" spans="1:7" ht="17.25" customHeight="1">
      <c r="A27" s="6" t="s">
        <v>28</v>
      </c>
      <c r="B27" s="6">
        <v>2</v>
      </c>
      <c r="C27" s="6">
        <v>11</v>
      </c>
      <c r="D27" s="6" t="s">
        <v>54</v>
      </c>
      <c r="E27" s="6"/>
      <c r="F27" s="14">
        <v>0.0012943287037037038</v>
      </c>
      <c r="G27" s="15">
        <f>F27-F$26</f>
        <v>2.1412037037037016E-05</v>
      </c>
    </row>
    <row r="28" spans="1:7" ht="17.25" customHeight="1">
      <c r="A28" s="11"/>
      <c r="B28" s="6"/>
      <c r="C28" s="6"/>
      <c r="D28" s="6"/>
      <c r="E28" s="6"/>
      <c r="F28" s="13"/>
      <c r="G28" s="15"/>
    </row>
    <row r="29" spans="1:7" ht="17.25" customHeight="1">
      <c r="A29" s="6" t="s">
        <v>56</v>
      </c>
      <c r="B29" s="6">
        <v>1</v>
      </c>
      <c r="C29" s="6">
        <v>175</v>
      </c>
      <c r="D29" s="6" t="s">
        <v>23</v>
      </c>
      <c r="E29" s="6"/>
      <c r="F29" s="13">
        <v>0.0013836805555555555</v>
      </c>
      <c r="G29" s="15">
        <f>F29-F$29</f>
        <v>0</v>
      </c>
    </row>
    <row r="30" spans="1:7" ht="17.25" customHeight="1">
      <c r="A30" s="6" t="s">
        <v>56</v>
      </c>
      <c r="B30" s="6">
        <v>2</v>
      </c>
      <c r="C30" s="6">
        <v>13</v>
      </c>
      <c r="D30" s="6" t="s">
        <v>22</v>
      </c>
      <c r="E30" s="6"/>
      <c r="F30" s="13">
        <v>0.0013916666666666667</v>
      </c>
      <c r="G30" s="15">
        <f>F30-F$29</f>
        <v>7.986111111111171E-06</v>
      </c>
    </row>
    <row r="31" spans="1:7" ht="17.25" customHeight="1">
      <c r="A31" s="6" t="s">
        <v>56</v>
      </c>
      <c r="B31" s="6">
        <v>3</v>
      </c>
      <c r="C31" s="6">
        <v>176</v>
      </c>
      <c r="D31" s="6" t="s">
        <v>55</v>
      </c>
      <c r="E31" s="6"/>
      <c r="F31" s="14">
        <v>0.0014184027777777778</v>
      </c>
      <c r="G31" s="15">
        <f>F31-F$29</f>
        <v>3.472222222222223E-05</v>
      </c>
    </row>
    <row r="32" spans="1:7" ht="17.25" customHeight="1">
      <c r="A32" s="6" t="s">
        <v>56</v>
      </c>
      <c r="B32" s="6">
        <v>4</v>
      </c>
      <c r="C32" s="6">
        <v>181</v>
      </c>
      <c r="D32" s="6" t="s">
        <v>57</v>
      </c>
      <c r="E32" s="6"/>
      <c r="F32" s="13" t="s">
        <v>26</v>
      </c>
      <c r="G32" s="15"/>
    </row>
    <row r="33" spans="1:7" ht="17.25" customHeight="1">
      <c r="A33" s="6"/>
      <c r="B33" s="6"/>
      <c r="C33" s="6"/>
      <c r="D33" s="6"/>
      <c r="E33" s="6"/>
      <c r="G33" s="7"/>
    </row>
    <row r="34" spans="1:7" ht="17.25" customHeight="1">
      <c r="A34" s="6"/>
      <c r="B34" s="6"/>
      <c r="C34" s="11" t="s">
        <v>45</v>
      </c>
      <c r="D34" s="6"/>
      <c r="E34" s="6"/>
      <c r="F34" s="7"/>
      <c r="G34" s="7"/>
    </row>
    <row r="35" spans="1:7" ht="17.25" customHeight="1">
      <c r="A35" s="8"/>
      <c r="B35" s="8"/>
      <c r="C35" s="12" t="s">
        <v>61</v>
      </c>
      <c r="D35" s="8"/>
      <c r="E35" s="8"/>
      <c r="F35" s="9"/>
      <c r="G35" s="9"/>
    </row>
  </sheetData>
  <sheetProtection/>
  <printOptions/>
  <pageMargins left="0.75" right="0.75" top="1" bottom="1" header="0" footer="0"/>
  <pageSetup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SheetLayoutView="100" zoomScalePageLayoutView="0" workbookViewId="0" topLeftCell="A13">
      <selection activeCell="B27" sqref="B27"/>
    </sheetView>
  </sheetViews>
  <sheetFormatPr defaultColWidth="11.421875" defaultRowHeight="12.75"/>
  <cols>
    <col min="1" max="1" width="16.7109375" style="0" bestFit="1" customWidth="1"/>
    <col min="2" max="2" width="9.140625" style="0" customWidth="1"/>
    <col min="3" max="3" width="11.421875" style="0" customWidth="1"/>
    <col min="4" max="4" width="29.00390625" style="0" customWidth="1"/>
    <col min="5" max="5" width="15.7109375" style="0" customWidth="1"/>
    <col min="6" max="7" width="15.28125" style="0" customWidth="1"/>
  </cols>
  <sheetData>
    <row r="1" ht="12.75">
      <c r="C1" t="s">
        <v>9</v>
      </c>
    </row>
    <row r="2" ht="12.75">
      <c r="C2" t="s">
        <v>58</v>
      </c>
    </row>
    <row r="3" ht="12.75">
      <c r="C3" t="s">
        <v>59</v>
      </c>
    </row>
    <row r="4" ht="12.75">
      <c r="C4" t="s">
        <v>5</v>
      </c>
    </row>
    <row r="5" ht="12.75">
      <c r="C5" s="4" t="s">
        <v>10</v>
      </c>
    </row>
    <row r="6" spans="3:6" ht="12.75">
      <c r="C6" s="4" t="s">
        <v>43</v>
      </c>
      <c r="F6" t="s">
        <v>3</v>
      </c>
    </row>
    <row r="8" spans="3:7" ht="12.75">
      <c r="C8" t="s">
        <v>60</v>
      </c>
      <c r="E8" s="2">
        <v>3.2</v>
      </c>
      <c r="F8" s="3" t="e">
        <f>$E8*1/#REF!/24</f>
        <v>#REF!</v>
      </c>
      <c r="G8" s="3"/>
    </row>
    <row r="9" ht="12.75">
      <c r="B9" t="s">
        <v>11</v>
      </c>
    </row>
    <row r="10" ht="12.75">
      <c r="C10" t="s">
        <v>6</v>
      </c>
    </row>
    <row r="11" spans="2:7" ht="12.75">
      <c r="B11" s="1"/>
      <c r="C11" s="1"/>
      <c r="D11" s="1" t="s">
        <v>0</v>
      </c>
      <c r="E11" s="1" t="s">
        <v>2</v>
      </c>
      <c r="F11" s="1" t="s">
        <v>1</v>
      </c>
      <c r="G11" s="1" t="s">
        <v>15</v>
      </c>
    </row>
    <row r="12" spans="1:7" ht="13.5" customHeight="1">
      <c r="A12" s="5" t="s">
        <v>12</v>
      </c>
      <c r="B12" s="5" t="s">
        <v>14</v>
      </c>
      <c r="C12" s="5" t="s">
        <v>13</v>
      </c>
      <c r="D12" s="5" t="s">
        <v>46</v>
      </c>
      <c r="E12" s="5" t="s">
        <v>48</v>
      </c>
      <c r="F12" s="5" t="s">
        <v>47</v>
      </c>
      <c r="G12" s="16" t="s">
        <v>27</v>
      </c>
    </row>
    <row r="13" spans="1:6" ht="17.25" customHeight="1">
      <c r="A13" s="11" t="s">
        <v>28</v>
      </c>
      <c r="B13" s="6">
        <v>1</v>
      </c>
      <c r="C13" s="6">
        <v>15</v>
      </c>
      <c r="D13" s="6" t="s">
        <v>21</v>
      </c>
      <c r="E13" s="6"/>
      <c r="F13" s="13">
        <v>0.0012729166666666668</v>
      </c>
    </row>
    <row r="14" spans="1:7" ht="17.25" customHeight="1">
      <c r="A14" s="6" t="s">
        <v>8</v>
      </c>
      <c r="B14" s="6">
        <v>1</v>
      </c>
      <c r="C14" s="6">
        <v>377</v>
      </c>
      <c r="D14" s="6" t="s">
        <v>49</v>
      </c>
      <c r="E14" s="29">
        <v>0.0012971064814814815</v>
      </c>
      <c r="F14" s="13">
        <v>0.0012810185185185186</v>
      </c>
      <c r="G14" s="15">
        <f>F14-F$13</f>
        <v>8.101851851851803E-06</v>
      </c>
    </row>
    <row r="15" spans="1:7" ht="17.25" customHeight="1">
      <c r="A15" s="6" t="s">
        <v>8</v>
      </c>
      <c r="B15" s="6">
        <v>2</v>
      </c>
      <c r="C15" s="6">
        <v>315</v>
      </c>
      <c r="D15" s="6" t="s">
        <v>50</v>
      </c>
      <c r="E15" s="29"/>
      <c r="F15" s="13">
        <v>0.0012913194444444445</v>
      </c>
      <c r="G15" s="15">
        <f aca="true" t="shared" si="0" ref="G15:G27">F15-F$13</f>
        <v>1.8402777777777775E-05</v>
      </c>
    </row>
    <row r="16" spans="1:7" ht="17.25" customHeight="1">
      <c r="A16" s="6" t="s">
        <v>28</v>
      </c>
      <c r="B16" s="6">
        <v>2</v>
      </c>
      <c r="C16" s="6">
        <v>11</v>
      </c>
      <c r="D16" s="6" t="s">
        <v>54</v>
      </c>
      <c r="E16" s="6"/>
      <c r="F16" s="22">
        <v>0.0012943287037037038</v>
      </c>
      <c r="G16" s="15">
        <f t="shared" si="0"/>
        <v>2.1412037037037016E-05</v>
      </c>
    </row>
    <row r="17" spans="1:7" ht="17.25" customHeight="1">
      <c r="A17" s="6" t="s">
        <v>8</v>
      </c>
      <c r="B17" s="6">
        <v>3</v>
      </c>
      <c r="C17" s="6">
        <v>363</v>
      </c>
      <c r="D17" s="6" t="s">
        <v>53</v>
      </c>
      <c r="E17" s="29">
        <v>0.0013466435185185185</v>
      </c>
      <c r="F17" s="28">
        <v>0.0013160879629629631</v>
      </c>
      <c r="G17" s="15">
        <f t="shared" si="0"/>
        <v>4.317129629629636E-05</v>
      </c>
    </row>
    <row r="18" spans="1:7" ht="17.25" customHeight="1">
      <c r="A18" s="11" t="s">
        <v>8</v>
      </c>
      <c r="B18" s="6">
        <v>4</v>
      </c>
      <c r="C18" s="6">
        <v>349</v>
      </c>
      <c r="D18" s="6" t="s">
        <v>20</v>
      </c>
      <c r="E18" s="6"/>
      <c r="F18" s="13">
        <v>0.0013354166666666668</v>
      </c>
      <c r="G18" s="15">
        <f t="shared" si="0"/>
        <v>6.250000000000006E-05</v>
      </c>
    </row>
    <row r="19" spans="1:7" ht="17.25" customHeight="1">
      <c r="A19" s="11" t="s">
        <v>8</v>
      </c>
      <c r="B19" s="6">
        <v>5</v>
      </c>
      <c r="C19" s="6">
        <v>231</v>
      </c>
      <c r="D19" s="11" t="s">
        <v>25</v>
      </c>
      <c r="E19" s="13"/>
      <c r="F19" s="13">
        <v>0.0013483796296296297</v>
      </c>
      <c r="G19" s="15">
        <f t="shared" si="0"/>
        <v>7.546296296296294E-05</v>
      </c>
    </row>
    <row r="20" spans="1:7" ht="17.25" customHeight="1">
      <c r="A20" s="11" t="s">
        <v>8</v>
      </c>
      <c r="B20" s="6">
        <v>6</v>
      </c>
      <c r="C20" s="6">
        <v>365</v>
      </c>
      <c r="D20" s="6" t="s">
        <v>52</v>
      </c>
      <c r="E20" s="6"/>
      <c r="F20" s="28">
        <v>0.0013731481481481483</v>
      </c>
      <c r="G20" s="15">
        <f t="shared" si="0"/>
        <v>0.00010023148148148153</v>
      </c>
    </row>
    <row r="21" spans="1:7" ht="17.25" customHeight="1">
      <c r="A21" s="11" t="s">
        <v>8</v>
      </c>
      <c r="B21" s="6">
        <v>7</v>
      </c>
      <c r="C21" s="6">
        <v>314</v>
      </c>
      <c r="D21" s="6" t="s">
        <v>51</v>
      </c>
      <c r="E21" s="29">
        <v>0.0013857638888888886</v>
      </c>
      <c r="F21" s="13">
        <v>0.0013827546296296296</v>
      </c>
      <c r="G21" s="15">
        <f t="shared" si="0"/>
        <v>0.00010983796296296284</v>
      </c>
    </row>
    <row r="22" spans="1:7" ht="17.25" customHeight="1">
      <c r="A22" s="6" t="s">
        <v>56</v>
      </c>
      <c r="B22" s="6">
        <v>1</v>
      </c>
      <c r="C22" s="6">
        <v>175</v>
      </c>
      <c r="D22" s="6" t="s">
        <v>23</v>
      </c>
      <c r="E22" s="6"/>
      <c r="F22" s="13">
        <v>0.0013836805555555555</v>
      </c>
      <c r="G22" s="15">
        <f t="shared" si="0"/>
        <v>0.00011076388888888876</v>
      </c>
    </row>
    <row r="23" spans="1:7" ht="17.25" customHeight="1">
      <c r="A23" s="6" t="s">
        <v>56</v>
      </c>
      <c r="B23" s="6">
        <v>2</v>
      </c>
      <c r="C23" s="6">
        <v>13</v>
      </c>
      <c r="D23" s="6" t="s">
        <v>22</v>
      </c>
      <c r="E23" s="6"/>
      <c r="F23" s="28">
        <v>0.0013916666666666667</v>
      </c>
      <c r="G23" s="15">
        <f t="shared" si="0"/>
        <v>0.00011874999999999993</v>
      </c>
    </row>
    <row r="24" spans="1:7" ht="17.25" customHeight="1">
      <c r="A24" s="6" t="s">
        <v>56</v>
      </c>
      <c r="B24" s="6">
        <v>3</v>
      </c>
      <c r="C24" s="6">
        <v>176</v>
      </c>
      <c r="D24" s="6" t="s">
        <v>55</v>
      </c>
      <c r="E24" s="6"/>
      <c r="F24" s="14">
        <v>0.0014184027777777778</v>
      </c>
      <c r="G24" s="15">
        <f t="shared" si="0"/>
        <v>0.000145486111111111</v>
      </c>
    </row>
    <row r="25" spans="1:7" ht="17.25" customHeight="1">
      <c r="A25" s="11" t="s">
        <v>17</v>
      </c>
      <c r="B25" s="6">
        <v>1</v>
      </c>
      <c r="C25" s="11">
        <v>921</v>
      </c>
      <c r="D25" s="11" t="s">
        <v>24</v>
      </c>
      <c r="E25" s="6"/>
      <c r="F25" s="28">
        <v>0.001557175925925926</v>
      </c>
      <c r="G25" s="15">
        <f t="shared" si="0"/>
        <v>0.0002842592592592593</v>
      </c>
    </row>
    <row r="26" spans="1:7" ht="17.25" customHeight="1">
      <c r="A26" s="6" t="s">
        <v>17</v>
      </c>
      <c r="B26" s="6">
        <v>2</v>
      </c>
      <c r="C26" s="6">
        <v>922</v>
      </c>
      <c r="D26" s="6" t="s">
        <v>19</v>
      </c>
      <c r="E26" s="6"/>
      <c r="F26" s="14">
        <v>0.0015820601851851848</v>
      </c>
      <c r="G26" s="15">
        <f t="shared" si="0"/>
        <v>0.00030914351851851806</v>
      </c>
    </row>
    <row r="27" spans="1:7" ht="17.25" customHeight="1">
      <c r="A27" s="6" t="s">
        <v>17</v>
      </c>
      <c r="B27" s="6">
        <v>3</v>
      </c>
      <c r="C27" s="6">
        <v>918</v>
      </c>
      <c r="D27" s="6" t="s">
        <v>18</v>
      </c>
      <c r="E27" s="6"/>
      <c r="F27" s="13">
        <v>0.0016172453703703705</v>
      </c>
      <c r="G27" s="15">
        <f t="shared" si="0"/>
        <v>0.0003443287037037037</v>
      </c>
    </row>
    <row r="28" spans="1:7" ht="17.25" customHeight="1">
      <c r="A28" s="6" t="s">
        <v>56</v>
      </c>
      <c r="B28" s="6">
        <v>4</v>
      </c>
      <c r="C28" s="6">
        <v>181</v>
      </c>
      <c r="D28" s="6" t="s">
        <v>57</v>
      </c>
      <c r="E28" s="6"/>
      <c r="F28" s="13" t="s">
        <v>26</v>
      </c>
      <c r="G28" s="15"/>
    </row>
    <row r="29" spans="1:7" ht="17.25" customHeight="1">
      <c r="A29" s="6"/>
      <c r="B29" s="6"/>
      <c r="C29" s="6"/>
      <c r="D29" s="6"/>
      <c r="E29" s="6"/>
      <c r="F29" s="14"/>
      <c r="G29" s="7"/>
    </row>
    <row r="30" spans="1:7" ht="17.25" customHeight="1">
      <c r="A30" s="6"/>
      <c r="B30" s="6"/>
      <c r="C30" s="6"/>
      <c r="D30" s="6"/>
      <c r="E30" s="6"/>
      <c r="F30" s="14"/>
      <c r="G30" s="15"/>
    </row>
    <row r="31" spans="1:7" ht="12.75">
      <c r="A31" s="11"/>
      <c r="B31" s="6"/>
      <c r="C31" s="6"/>
      <c r="D31" s="6"/>
      <c r="E31" s="6"/>
      <c r="F31" s="13"/>
      <c r="G31" s="15"/>
    </row>
    <row r="32" spans="1:7" ht="12.75">
      <c r="A32" s="6"/>
      <c r="B32" s="6"/>
      <c r="C32" s="6"/>
      <c r="D32" s="6"/>
      <c r="E32" s="6"/>
      <c r="F32" s="14"/>
      <c r="G32" s="7"/>
    </row>
    <row r="33" spans="1:7" ht="12.75">
      <c r="A33" s="6"/>
      <c r="B33" s="6"/>
      <c r="C33" s="11" t="s">
        <v>45</v>
      </c>
      <c r="D33" s="6"/>
      <c r="E33" s="6"/>
      <c r="F33" s="7"/>
      <c r="G33" s="7"/>
    </row>
    <row r="34" spans="1:7" ht="12.75">
      <c r="A34" s="8"/>
      <c r="B34" s="8"/>
      <c r="C34" s="12" t="s">
        <v>61</v>
      </c>
      <c r="D34" s="8"/>
      <c r="E34" s="8"/>
      <c r="F34" s="9"/>
      <c r="G34" s="9"/>
    </row>
  </sheetData>
  <sheetProtection/>
  <printOptions/>
  <pageMargins left="0.75" right="0.75" top="1" bottom="1" header="0" footer="0"/>
  <pageSetup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view="pageBreakPreview" zoomScale="80" zoomScaleSheetLayoutView="80" zoomScalePageLayoutView="0" workbookViewId="0" topLeftCell="A1">
      <selection activeCell="K14" sqref="K14"/>
    </sheetView>
  </sheetViews>
  <sheetFormatPr defaultColWidth="9.57421875" defaultRowHeight="12.75"/>
  <cols>
    <col min="1" max="3" width="9.57421875" style="0" customWidth="1"/>
    <col min="4" max="4" width="30.8515625" style="0" customWidth="1"/>
    <col min="5" max="5" width="9.140625" style="0" bestFit="1" customWidth="1"/>
    <col min="6" max="9" width="8.00390625" style="0" bestFit="1" customWidth="1"/>
    <col min="10" max="11" width="11.57421875" style="0" bestFit="1" customWidth="1"/>
    <col min="12" max="12" width="8.00390625" style="0" bestFit="1" customWidth="1"/>
    <col min="13" max="13" width="11.57421875" style="0" bestFit="1" customWidth="1"/>
    <col min="14" max="14" width="11.57421875" style="31" bestFit="1" customWidth="1"/>
  </cols>
  <sheetData>
    <row r="1" ht="12.75">
      <c r="C1" t="s">
        <v>9</v>
      </c>
    </row>
    <row r="2" ht="12.75">
      <c r="C2" t="s">
        <v>58</v>
      </c>
    </row>
    <row r="3" ht="12.75">
      <c r="C3" t="s">
        <v>59</v>
      </c>
    </row>
    <row r="4" ht="12.75">
      <c r="C4" t="s">
        <v>5</v>
      </c>
    </row>
    <row r="5" ht="12.75">
      <c r="C5" s="4" t="s">
        <v>44</v>
      </c>
    </row>
    <row r="6" ht="12.75">
      <c r="C6" s="4" t="s">
        <v>64</v>
      </c>
    </row>
    <row r="8" spans="3:14" ht="12.75">
      <c r="C8" t="s">
        <v>4</v>
      </c>
      <c r="E8" s="2">
        <v>3.2</v>
      </c>
      <c r="F8" s="2"/>
      <c r="G8" s="3" t="e">
        <f>$E8*3/G13/24</f>
        <v>#DIV/0!</v>
      </c>
      <c r="H8" s="3" t="e">
        <f>$E8*4/H13/24</f>
        <v>#DIV/0!</v>
      </c>
      <c r="I8" s="3" t="e">
        <f>$E8*5/I13/24</f>
        <v>#DIV/0!</v>
      </c>
      <c r="J8" s="3">
        <f>$E8*6/J13/24</f>
        <v>101.05263157894738</v>
      </c>
      <c r="K8" s="3">
        <f>$E8*7/K13/24</f>
        <v>101.3065326633166</v>
      </c>
      <c r="L8" s="3" t="e">
        <f>$E8*6/L13/24</f>
        <v>#DIV/0!</v>
      </c>
      <c r="M8" s="3">
        <f>$E8*9/M13/24</f>
        <v>101.6470588235294</v>
      </c>
      <c r="N8" s="3">
        <f>$E8*10/N13/24</f>
        <v>101.40845070422536</v>
      </c>
    </row>
    <row r="9" ht="12.75">
      <c r="C9" s="4" t="s">
        <v>41</v>
      </c>
    </row>
    <row r="10" spans="3:5" ht="12.75">
      <c r="C10" t="s">
        <v>6</v>
      </c>
      <c r="E10" s="4" t="s">
        <v>39</v>
      </c>
    </row>
    <row r="11" spans="2:15" ht="12.75">
      <c r="B11" s="1"/>
      <c r="C11" s="1"/>
      <c r="D11" s="1" t="s">
        <v>0</v>
      </c>
      <c r="E11" s="10" t="s">
        <v>30</v>
      </c>
      <c r="F11" s="10" t="s">
        <v>31</v>
      </c>
      <c r="G11" s="10" t="s">
        <v>32</v>
      </c>
      <c r="H11" s="10" t="s">
        <v>33</v>
      </c>
      <c r="I11" s="10" t="s">
        <v>34</v>
      </c>
      <c r="J11" s="10" t="s">
        <v>35</v>
      </c>
      <c r="K11" s="10" t="s">
        <v>36</v>
      </c>
      <c r="L11" s="10" t="s">
        <v>37</v>
      </c>
      <c r="M11" s="10" t="s">
        <v>62</v>
      </c>
      <c r="N11" s="32" t="s">
        <v>63</v>
      </c>
      <c r="O11" s="26" t="s">
        <v>16</v>
      </c>
    </row>
    <row r="12" spans="1:15" ht="12.75">
      <c r="A12" s="5" t="s">
        <v>12</v>
      </c>
      <c r="B12" s="17" t="s">
        <v>29</v>
      </c>
      <c r="C12" s="5" t="s">
        <v>13</v>
      </c>
      <c r="D12" s="17" t="s">
        <v>7</v>
      </c>
      <c r="E12" s="5"/>
      <c r="F12" s="5"/>
      <c r="G12" s="5"/>
      <c r="H12" s="5"/>
      <c r="I12" s="5"/>
      <c r="J12" s="5"/>
      <c r="K12" s="5"/>
      <c r="L12" s="5"/>
      <c r="M12" s="5"/>
      <c r="N12" s="33"/>
      <c r="O12" s="25" t="s">
        <v>74</v>
      </c>
    </row>
    <row r="13" spans="1:15" ht="28.5" customHeight="1">
      <c r="A13" s="6" t="s">
        <v>8</v>
      </c>
      <c r="B13" s="6">
        <v>1</v>
      </c>
      <c r="C13" s="6">
        <v>377</v>
      </c>
      <c r="D13" s="6" t="s">
        <v>49</v>
      </c>
      <c r="E13" s="36"/>
      <c r="F13" s="36"/>
      <c r="G13" s="36"/>
      <c r="H13" s="36"/>
      <c r="I13" s="36"/>
      <c r="J13" s="36">
        <v>0.007916666666666667</v>
      </c>
      <c r="K13" s="36">
        <v>0.009212962962962963</v>
      </c>
      <c r="L13" s="36"/>
      <c r="M13" s="36">
        <v>0.011805555555555555</v>
      </c>
      <c r="N13" s="30">
        <v>0.013148148148148147</v>
      </c>
      <c r="O13" s="44"/>
    </row>
    <row r="14" spans="1:15" ht="28.5" customHeight="1">
      <c r="A14" s="50"/>
      <c r="B14" s="50"/>
      <c r="C14" s="50"/>
      <c r="D14" s="70" t="s">
        <v>73</v>
      </c>
      <c r="E14" s="51"/>
      <c r="F14" s="51"/>
      <c r="G14" s="51"/>
      <c r="H14" s="51"/>
      <c r="I14" s="51"/>
      <c r="J14" s="51"/>
      <c r="K14" s="51">
        <f>K13-J13</f>
        <v>0.0012962962962962954</v>
      </c>
      <c r="L14" s="51"/>
      <c r="M14" s="51"/>
      <c r="N14" s="52"/>
      <c r="O14" s="53"/>
    </row>
    <row r="15" spans="1:15" ht="28.5" customHeight="1">
      <c r="A15" s="54" t="s">
        <v>8</v>
      </c>
      <c r="B15" s="54">
        <v>2</v>
      </c>
      <c r="C15" s="54">
        <v>315</v>
      </c>
      <c r="D15" s="54" t="s">
        <v>50</v>
      </c>
      <c r="E15" s="55"/>
      <c r="F15" s="55"/>
      <c r="G15" s="55"/>
      <c r="H15" s="55">
        <v>0.005358796296296296</v>
      </c>
      <c r="I15" s="55"/>
      <c r="J15" s="55">
        <v>0.008020833333333333</v>
      </c>
      <c r="K15" s="55">
        <v>0.009166666666666667</v>
      </c>
      <c r="L15" s="55"/>
      <c r="M15" s="55">
        <v>0.011944444444444445</v>
      </c>
      <c r="N15" s="56">
        <v>0.013252314814814814</v>
      </c>
      <c r="O15" s="57">
        <f aca="true" t="shared" si="0" ref="O15:O25">N15-N$13</f>
        <v>0.00010416666666666734</v>
      </c>
    </row>
    <row r="16" spans="1:15" ht="28.5" customHeight="1">
      <c r="A16" s="50"/>
      <c r="B16" s="50"/>
      <c r="C16" s="50"/>
      <c r="D16" s="50"/>
      <c r="E16" s="51"/>
      <c r="F16" s="51"/>
      <c r="G16" s="51"/>
      <c r="H16" s="51"/>
      <c r="I16" s="51"/>
      <c r="J16" s="51"/>
      <c r="K16" s="51">
        <f>K15-J15</f>
        <v>0.0011458333333333338</v>
      </c>
      <c r="L16" s="51"/>
      <c r="M16" s="51"/>
      <c r="N16" s="52"/>
      <c r="O16" s="58"/>
    </row>
    <row r="17" spans="1:15" ht="28.5" customHeight="1">
      <c r="A17" s="17" t="s">
        <v>8</v>
      </c>
      <c r="B17" s="5">
        <v>3</v>
      </c>
      <c r="C17" s="5">
        <v>365</v>
      </c>
      <c r="D17" s="5" t="s">
        <v>52</v>
      </c>
      <c r="E17" s="47"/>
      <c r="F17" s="47"/>
      <c r="G17" s="47"/>
      <c r="H17" s="47"/>
      <c r="I17" s="47"/>
      <c r="J17" s="47"/>
      <c r="K17" s="47"/>
      <c r="L17" s="47"/>
      <c r="M17" s="47"/>
      <c r="N17" s="48">
        <v>0.01347222222222222</v>
      </c>
      <c r="O17" s="49">
        <f t="shared" si="0"/>
        <v>0.00032407407407407385</v>
      </c>
    </row>
    <row r="18" spans="1:15" ht="28.5" customHeight="1">
      <c r="A18" s="12"/>
      <c r="B18" s="8"/>
      <c r="C18" s="8"/>
      <c r="D18" s="8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1"/>
    </row>
    <row r="19" spans="1:15" ht="28.5" customHeight="1">
      <c r="A19" s="62" t="s">
        <v>8</v>
      </c>
      <c r="B19" s="54">
        <v>4</v>
      </c>
      <c r="C19" s="54">
        <v>231</v>
      </c>
      <c r="D19" s="62" t="s">
        <v>25</v>
      </c>
      <c r="E19" s="55"/>
      <c r="F19" s="55"/>
      <c r="G19" s="55">
        <v>0.004247685185185185</v>
      </c>
      <c r="H19" s="55"/>
      <c r="I19" s="55"/>
      <c r="J19" s="55"/>
      <c r="K19" s="55">
        <v>0.009502314814814816</v>
      </c>
      <c r="L19" s="55">
        <v>0.010833333333333334</v>
      </c>
      <c r="M19" s="55"/>
      <c r="N19" s="56">
        <v>0.013506944444444445</v>
      </c>
      <c r="O19" s="57">
        <f t="shared" si="0"/>
        <v>0.00035879629629629803</v>
      </c>
    </row>
    <row r="20" spans="1:15" ht="28.5" customHeight="1">
      <c r="A20" s="63"/>
      <c r="B20" s="50"/>
      <c r="C20" s="50"/>
      <c r="D20" s="63"/>
      <c r="E20" s="51"/>
      <c r="F20" s="51"/>
      <c r="G20" s="51"/>
      <c r="H20" s="51"/>
      <c r="I20" s="51"/>
      <c r="J20" s="51"/>
      <c r="K20" s="51"/>
      <c r="L20" s="51">
        <f>L19-K19</f>
        <v>0.0013310185185185178</v>
      </c>
      <c r="M20" s="51"/>
      <c r="N20" s="52"/>
      <c r="O20" s="58"/>
    </row>
    <row r="21" spans="1:15" ht="28.5" customHeight="1">
      <c r="A21" s="17" t="s">
        <v>8</v>
      </c>
      <c r="B21" s="5">
        <v>5</v>
      </c>
      <c r="C21" s="5">
        <v>314</v>
      </c>
      <c r="D21" s="5" t="s">
        <v>51</v>
      </c>
      <c r="E21" s="47"/>
      <c r="F21" s="47"/>
      <c r="G21" s="47"/>
      <c r="H21" s="47"/>
      <c r="I21" s="47"/>
      <c r="J21" s="47"/>
      <c r="K21" s="47">
        <v>0.009722222222222222</v>
      </c>
      <c r="L21" s="47"/>
      <c r="M21" s="47"/>
      <c r="N21" s="48">
        <v>0.013784722222222224</v>
      </c>
      <c r="O21" s="49">
        <f t="shared" si="0"/>
        <v>0.0006365740740740776</v>
      </c>
    </row>
    <row r="22" spans="1:15" ht="28.5" customHeight="1">
      <c r="A22" s="12"/>
      <c r="B22" s="8"/>
      <c r="C22" s="8"/>
      <c r="D22" s="8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61"/>
    </row>
    <row r="23" spans="1:15" ht="28.5" customHeight="1">
      <c r="A23" s="54" t="s">
        <v>8</v>
      </c>
      <c r="B23" s="54">
        <v>6</v>
      </c>
      <c r="C23" s="54">
        <v>363</v>
      </c>
      <c r="D23" s="54" t="s">
        <v>53</v>
      </c>
      <c r="E23" s="55"/>
      <c r="F23" s="55"/>
      <c r="G23" s="55"/>
      <c r="H23" s="55">
        <v>0.005555555555555556</v>
      </c>
      <c r="I23" s="55">
        <v>0.0069560185185185185</v>
      </c>
      <c r="J23" s="55"/>
      <c r="K23" s="55">
        <v>0.009814814814814814</v>
      </c>
      <c r="L23" s="55"/>
      <c r="M23" s="55">
        <v>0.012546296296296297</v>
      </c>
      <c r="N23" s="56">
        <v>0.013877314814814815</v>
      </c>
      <c r="O23" s="55">
        <f t="shared" si="0"/>
        <v>0.0007291666666666679</v>
      </c>
    </row>
    <row r="24" spans="1:15" ht="28.5" customHeight="1">
      <c r="A24" s="50"/>
      <c r="B24" s="50"/>
      <c r="C24" s="50"/>
      <c r="D24" s="70" t="s">
        <v>73</v>
      </c>
      <c r="E24" s="51"/>
      <c r="F24" s="51"/>
      <c r="G24" s="51"/>
      <c r="H24" s="51"/>
      <c r="I24" s="51">
        <f>I23-H23</f>
        <v>0.0014004629629629627</v>
      </c>
      <c r="J24" s="51"/>
      <c r="K24" s="51"/>
      <c r="L24" s="51"/>
      <c r="M24" s="51"/>
      <c r="N24" s="65"/>
      <c r="O24" s="58"/>
    </row>
    <row r="25" spans="1:15" ht="28.5" customHeight="1">
      <c r="A25" s="17" t="s">
        <v>8</v>
      </c>
      <c r="B25" s="64" t="s">
        <v>42</v>
      </c>
      <c r="C25" s="5">
        <v>349</v>
      </c>
      <c r="D25" s="5" t="s">
        <v>20</v>
      </c>
      <c r="E25" s="47"/>
      <c r="F25" s="47"/>
      <c r="G25" s="47"/>
      <c r="H25" s="47">
        <v>0.005393518518518519</v>
      </c>
      <c r="I25" s="47">
        <v>0.00673611111111111</v>
      </c>
      <c r="J25" s="47">
        <v>0.008078703703703704</v>
      </c>
      <c r="K25" s="47">
        <v>0.009340277777777777</v>
      </c>
      <c r="L25" s="47"/>
      <c r="M25" s="47"/>
      <c r="N25" s="31" t="s">
        <v>38</v>
      </c>
      <c r="O25" s="49" t="e">
        <f t="shared" si="0"/>
        <v>#VALUE!</v>
      </c>
    </row>
    <row r="26" spans="1:15" ht="28.5" customHeight="1">
      <c r="A26" s="12"/>
      <c r="B26" s="8"/>
      <c r="C26" s="8"/>
      <c r="D26" s="6" t="s">
        <v>73</v>
      </c>
      <c r="E26" s="59"/>
      <c r="F26" s="59"/>
      <c r="G26" s="59"/>
      <c r="H26" s="60">
        <f>H25-G25</f>
        <v>0.005393518518518519</v>
      </c>
      <c r="I26" s="60">
        <f>I25-H25</f>
        <v>0.0013425925925925914</v>
      </c>
      <c r="J26" s="60">
        <f>J25-I25</f>
        <v>0.001342592592592594</v>
      </c>
      <c r="K26" s="60">
        <f>K25-J25</f>
        <v>0.001261574074074073</v>
      </c>
      <c r="L26" s="59"/>
      <c r="M26" s="59"/>
      <c r="O26" s="61"/>
    </row>
    <row r="27" spans="1:15" ht="28.5" customHeight="1">
      <c r="A27" s="54" t="s">
        <v>17</v>
      </c>
      <c r="B27" s="54">
        <v>1</v>
      </c>
      <c r="C27" s="54">
        <v>922</v>
      </c>
      <c r="D27" s="54" t="s">
        <v>19</v>
      </c>
      <c r="E27" s="67"/>
      <c r="F27" s="55"/>
      <c r="G27" s="67">
        <v>0.004861111111111111</v>
      </c>
      <c r="H27" s="55">
        <v>0.006481481481481481</v>
      </c>
      <c r="I27" s="55"/>
      <c r="J27" s="55">
        <v>0.009537037037037037</v>
      </c>
      <c r="K27" s="55"/>
      <c r="L27" s="55"/>
      <c r="M27" s="56">
        <v>0.014097222222222221</v>
      </c>
      <c r="N27" s="56"/>
      <c r="O27" s="57"/>
    </row>
    <row r="28" spans="1:15" ht="28.5" customHeight="1">
      <c r="A28" s="50"/>
      <c r="B28" s="50"/>
      <c r="C28" s="50"/>
      <c r="D28" s="70" t="s">
        <v>73</v>
      </c>
      <c r="E28" s="68"/>
      <c r="F28" s="51"/>
      <c r="G28" s="68"/>
      <c r="H28" s="51">
        <f>H27-G27</f>
        <v>0.00162037037037037</v>
      </c>
      <c r="I28" s="51"/>
      <c r="J28" s="51"/>
      <c r="K28" s="51"/>
      <c r="L28" s="51"/>
      <c r="M28" s="52"/>
      <c r="N28" s="52"/>
      <c r="O28" s="58"/>
    </row>
    <row r="29" spans="1:15" ht="28.5" customHeight="1">
      <c r="A29" s="17" t="s">
        <v>17</v>
      </c>
      <c r="B29" s="5">
        <v>2</v>
      </c>
      <c r="C29" s="17">
        <v>921</v>
      </c>
      <c r="D29" s="17" t="s">
        <v>24</v>
      </c>
      <c r="E29" s="47"/>
      <c r="F29" s="47"/>
      <c r="G29" s="47">
        <v>0.005115740740740741</v>
      </c>
      <c r="H29" s="47"/>
      <c r="I29" s="66"/>
      <c r="J29" s="47"/>
      <c r="K29" s="47"/>
      <c r="L29" s="47"/>
      <c r="M29" s="48">
        <v>0.014479166666666668</v>
      </c>
      <c r="N29" s="48"/>
      <c r="O29" s="49">
        <f>M29-M$27</f>
        <v>0.0003819444444444469</v>
      </c>
    </row>
    <row r="30" spans="1:15" ht="28.5" customHeight="1">
      <c r="A30" s="12"/>
      <c r="B30" s="8"/>
      <c r="C30" s="12"/>
      <c r="D30" s="6" t="s">
        <v>73</v>
      </c>
      <c r="E30" s="59"/>
      <c r="F30" s="59"/>
      <c r="G30" s="59"/>
      <c r="H30" s="59"/>
      <c r="I30" s="69"/>
      <c r="J30" s="59"/>
      <c r="K30" s="59"/>
      <c r="L30" s="59"/>
      <c r="M30" s="60"/>
      <c r="N30" s="60"/>
      <c r="O30" s="61"/>
    </row>
    <row r="31" spans="1:15" ht="28.5" customHeight="1">
      <c r="A31" s="54" t="s">
        <v>17</v>
      </c>
      <c r="B31" s="54">
        <v>3</v>
      </c>
      <c r="C31" s="54">
        <v>918</v>
      </c>
      <c r="D31" s="54" t="s">
        <v>18</v>
      </c>
      <c r="E31" s="55"/>
      <c r="F31" s="67"/>
      <c r="G31" s="55">
        <v>0.005</v>
      </c>
      <c r="H31" s="55">
        <v>0.006608796296296297</v>
      </c>
      <c r="I31" s="55"/>
      <c r="J31" s="55">
        <v>0.008240740740740741</v>
      </c>
      <c r="K31" s="55"/>
      <c r="L31" s="55"/>
      <c r="M31" s="56">
        <v>0.014548611111111111</v>
      </c>
      <c r="N31" s="56"/>
      <c r="O31" s="57">
        <f>M31-M$27</f>
        <v>0.00045138888888889006</v>
      </c>
    </row>
    <row r="32" spans="1:15" ht="28.5" customHeight="1">
      <c r="A32" s="50"/>
      <c r="B32" s="50"/>
      <c r="C32" s="50"/>
      <c r="D32" s="70" t="s">
        <v>73</v>
      </c>
      <c r="E32" s="51"/>
      <c r="F32" s="68"/>
      <c r="G32" s="51"/>
      <c r="H32" s="51">
        <f>H31-G31</f>
        <v>0.0016087962962962965</v>
      </c>
      <c r="I32" s="51"/>
      <c r="J32" s="51"/>
      <c r="K32" s="51"/>
      <c r="L32" s="51"/>
      <c r="M32" s="51"/>
      <c r="N32" s="52"/>
      <c r="O32" s="58"/>
    </row>
    <row r="33" spans="1:15" ht="28.5" customHeight="1">
      <c r="A33" s="17" t="s">
        <v>28</v>
      </c>
      <c r="B33" s="5">
        <v>1</v>
      </c>
      <c r="C33" s="5">
        <v>15</v>
      </c>
      <c r="D33" s="5" t="s">
        <v>21</v>
      </c>
      <c r="E33" s="47"/>
      <c r="F33" s="47"/>
      <c r="G33" s="47"/>
      <c r="H33" s="47">
        <v>0.0052430555555555555</v>
      </c>
      <c r="I33" s="47"/>
      <c r="J33" s="47">
        <v>0.0078009259259259256</v>
      </c>
      <c r="K33" s="47">
        <v>0.009166666666666667</v>
      </c>
      <c r="L33" s="47">
        <v>0.010520833333333333</v>
      </c>
      <c r="M33" s="47">
        <v>0.011793981481481482</v>
      </c>
      <c r="N33" s="48">
        <v>0.013101851851851852</v>
      </c>
      <c r="O33" s="49"/>
    </row>
    <row r="34" spans="1:15" ht="28.5" customHeight="1">
      <c r="A34" s="11"/>
      <c r="B34" s="6"/>
      <c r="C34" s="6"/>
      <c r="D34" s="70" t="s">
        <v>73</v>
      </c>
      <c r="E34" s="36"/>
      <c r="F34" s="36"/>
      <c r="G34" s="36"/>
      <c r="H34" s="36"/>
      <c r="I34" s="36"/>
      <c r="J34" s="36"/>
      <c r="K34" s="51">
        <f>K33-J33</f>
        <v>0.0013657407407407412</v>
      </c>
      <c r="L34" s="51">
        <f>L33-K33</f>
        <v>0.0013541666666666667</v>
      </c>
      <c r="M34" s="51">
        <f>M33-L33</f>
        <v>0.0012731481481481483</v>
      </c>
      <c r="N34" s="51">
        <f>N33-M33</f>
        <v>0.0013078703703703707</v>
      </c>
      <c r="O34" s="45"/>
    </row>
    <row r="35" spans="1:15" ht="28.5" customHeight="1">
      <c r="A35" s="6" t="s">
        <v>28</v>
      </c>
      <c r="B35" s="6">
        <v>2</v>
      </c>
      <c r="C35" s="6">
        <v>11</v>
      </c>
      <c r="D35" s="6" t="s">
        <v>54</v>
      </c>
      <c r="E35" s="36"/>
      <c r="F35" s="36"/>
      <c r="G35" s="36"/>
      <c r="H35" s="36"/>
      <c r="I35" s="36"/>
      <c r="J35" s="36">
        <v>0.007916666666666667</v>
      </c>
      <c r="K35" s="36"/>
      <c r="L35" s="36"/>
      <c r="M35" s="36">
        <v>0.011793981481481482</v>
      </c>
      <c r="N35" s="48">
        <v>0.013113425925925926</v>
      </c>
      <c r="O35" s="45">
        <f>N35-N$33</f>
        <v>1.157407407407357E-05</v>
      </c>
    </row>
    <row r="36" spans="1:15" ht="28.5" customHeight="1">
      <c r="A36" s="6"/>
      <c r="B36" s="6"/>
      <c r="C36" s="6"/>
      <c r="D36" s="70" t="s">
        <v>73</v>
      </c>
      <c r="E36" s="36"/>
      <c r="F36" s="36"/>
      <c r="G36" s="36"/>
      <c r="H36" s="36"/>
      <c r="I36" s="36"/>
      <c r="J36" s="36"/>
      <c r="K36" s="36"/>
      <c r="L36" s="36"/>
      <c r="M36" s="36"/>
      <c r="N36" s="30"/>
      <c r="O36" s="45"/>
    </row>
    <row r="37" spans="1:15" ht="28.5" customHeight="1">
      <c r="A37" s="6" t="s">
        <v>56</v>
      </c>
      <c r="B37" s="6">
        <v>1</v>
      </c>
      <c r="C37" s="6">
        <v>175</v>
      </c>
      <c r="D37" s="6" t="s">
        <v>23</v>
      </c>
      <c r="E37" s="36"/>
      <c r="F37" s="36"/>
      <c r="G37" s="36"/>
      <c r="H37" s="36">
        <v>0.005462962962962964</v>
      </c>
      <c r="I37" s="36">
        <v>0.006840277777777778</v>
      </c>
      <c r="J37" s="36">
        <v>0.007997685185185186</v>
      </c>
      <c r="K37" s="36">
        <v>0.009421296296296296</v>
      </c>
      <c r="L37" s="36"/>
      <c r="M37" s="36"/>
      <c r="N37" s="30">
        <v>0.013449074074074073</v>
      </c>
      <c r="O37" s="45"/>
    </row>
    <row r="38" spans="1:15" ht="28.5" customHeight="1">
      <c r="A38" s="6"/>
      <c r="B38" s="6"/>
      <c r="C38" s="6"/>
      <c r="D38" s="70" t="s">
        <v>73</v>
      </c>
      <c r="E38" s="36"/>
      <c r="F38" s="36"/>
      <c r="G38" s="36"/>
      <c r="H38" s="36"/>
      <c r="I38" s="51">
        <f>I37-H37</f>
        <v>0.0013773148148148139</v>
      </c>
      <c r="J38" s="51">
        <f>J37-I37</f>
        <v>0.0011574074074074082</v>
      </c>
      <c r="K38" s="51">
        <f>K37-J37</f>
        <v>0.0014236111111111099</v>
      </c>
      <c r="L38" s="36"/>
      <c r="M38" s="36"/>
      <c r="N38" s="30"/>
      <c r="O38" s="45"/>
    </row>
    <row r="39" spans="1:15" ht="28.5" customHeight="1">
      <c r="A39" s="6" t="s">
        <v>56</v>
      </c>
      <c r="B39" s="6">
        <v>2</v>
      </c>
      <c r="C39" s="6">
        <v>13</v>
      </c>
      <c r="D39" s="6" t="s">
        <v>22</v>
      </c>
      <c r="E39" s="36"/>
      <c r="F39" s="36"/>
      <c r="G39" s="36"/>
      <c r="H39" s="36"/>
      <c r="I39" s="36">
        <v>0.006840277777777778</v>
      </c>
      <c r="J39" s="36">
        <v>0.008136574074074074</v>
      </c>
      <c r="K39" s="36">
        <v>0.009456018518518518</v>
      </c>
      <c r="L39" s="36"/>
      <c r="M39" s="36"/>
      <c r="N39" s="30">
        <v>0.013449652777777777</v>
      </c>
      <c r="O39" s="45">
        <f>N39-N$37</f>
        <v>5.787037037040255E-07</v>
      </c>
    </row>
    <row r="40" spans="1:15" ht="28.5" customHeight="1">
      <c r="A40" s="6"/>
      <c r="B40" s="6"/>
      <c r="C40" s="6"/>
      <c r="D40" s="6"/>
      <c r="E40" s="36"/>
      <c r="F40" s="36"/>
      <c r="G40" s="36"/>
      <c r="H40" s="36"/>
      <c r="I40" s="36"/>
      <c r="J40" s="51">
        <f>J39-I39</f>
        <v>0.0012962962962962963</v>
      </c>
      <c r="K40" s="51">
        <f>K39-J39</f>
        <v>0.0013194444444444443</v>
      </c>
      <c r="L40" s="36"/>
      <c r="M40" s="36"/>
      <c r="N40" s="30"/>
      <c r="O40" s="45"/>
    </row>
    <row r="41" spans="1:15" ht="28.5" customHeight="1">
      <c r="A41" s="6" t="s">
        <v>56</v>
      </c>
      <c r="B41" s="6">
        <v>3</v>
      </c>
      <c r="C41" s="6">
        <v>176</v>
      </c>
      <c r="D41" s="6" t="s">
        <v>55</v>
      </c>
      <c r="E41" s="36"/>
      <c r="F41" s="36"/>
      <c r="G41" s="36">
        <v>0.004363425925925926</v>
      </c>
      <c r="H41" s="36">
        <v>0.005810185185185186</v>
      </c>
      <c r="I41" s="36">
        <v>0.007245370370370371</v>
      </c>
      <c r="J41" s="36"/>
      <c r="K41" s="36"/>
      <c r="L41" s="36"/>
      <c r="M41" s="36"/>
      <c r="N41" s="30">
        <v>0.014259259259259261</v>
      </c>
      <c r="O41" s="45">
        <f>N41-N$37</f>
        <v>0.0008101851851851881</v>
      </c>
    </row>
    <row r="42" spans="1:15" ht="28.5" customHeight="1">
      <c r="A42" s="6"/>
      <c r="B42" s="6"/>
      <c r="C42" s="6"/>
      <c r="D42" s="6"/>
      <c r="E42" s="34"/>
      <c r="F42" s="34"/>
      <c r="G42" s="34"/>
      <c r="H42" s="51">
        <f>H41-G41</f>
        <v>0.0014467592592592596</v>
      </c>
      <c r="I42" s="51">
        <f>I41-H41</f>
        <v>0.0014351851851851852</v>
      </c>
      <c r="J42" s="34"/>
      <c r="K42" s="34"/>
      <c r="L42" s="34"/>
      <c r="M42" s="34"/>
      <c r="N42" s="34"/>
      <c r="O42" s="46"/>
    </row>
    <row r="43" spans="1:14" ht="28.5" customHeight="1">
      <c r="A43" s="6" t="s">
        <v>56</v>
      </c>
      <c r="B43" s="42" t="s">
        <v>42</v>
      </c>
      <c r="C43" s="6">
        <v>181</v>
      </c>
      <c r="D43" s="6" t="s">
        <v>57</v>
      </c>
      <c r="E43" s="11"/>
      <c r="F43" s="11"/>
      <c r="G43" s="23"/>
      <c r="H43" s="30"/>
      <c r="I43" s="6"/>
      <c r="J43" s="6"/>
      <c r="K43" s="6"/>
      <c r="L43" s="6"/>
      <c r="M43" s="6"/>
      <c r="N43" s="34" t="s">
        <v>26</v>
      </c>
    </row>
    <row r="44" spans="1:14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34"/>
    </row>
    <row r="45" spans="1:14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34"/>
    </row>
    <row r="46" spans="1:14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34"/>
    </row>
    <row r="47" spans="1:14" ht="12.75">
      <c r="A47" s="6"/>
      <c r="B47" s="6"/>
      <c r="C47" s="11" t="s">
        <v>45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34"/>
    </row>
    <row r="48" spans="1:14" ht="12.75">
      <c r="A48" s="8"/>
      <c r="B48" s="8"/>
      <c r="C48" s="12" t="s">
        <v>61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35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view="pageBreakPreview" zoomScale="75" zoomScaleSheetLayoutView="75" zoomScalePageLayoutView="0" workbookViewId="0" topLeftCell="A1">
      <selection activeCell="C10" sqref="C10"/>
    </sheetView>
  </sheetViews>
  <sheetFormatPr defaultColWidth="9.57421875" defaultRowHeight="12.75"/>
  <cols>
    <col min="1" max="3" width="9.57421875" style="0" customWidth="1"/>
    <col min="4" max="4" width="30.8515625" style="0" customWidth="1"/>
    <col min="5" max="5" width="9.140625" style="0" bestFit="1" customWidth="1"/>
    <col min="6" max="6" width="8.00390625" style="0" bestFit="1" customWidth="1"/>
    <col min="7" max="9" width="10.28125" style="0" bestFit="1" customWidth="1"/>
    <col min="10" max="10" width="8.00390625" style="0" bestFit="1" customWidth="1"/>
    <col min="11" max="11" width="9.8515625" style="0" bestFit="1" customWidth="1"/>
    <col min="12" max="12" width="8.7109375" style="0" bestFit="1" customWidth="1"/>
    <col min="13" max="13" width="10.28125" style="0" bestFit="1" customWidth="1"/>
    <col min="14" max="14" width="11.57421875" style="31" bestFit="1" customWidth="1"/>
  </cols>
  <sheetData>
    <row r="1" ht="12.75">
      <c r="C1" t="s">
        <v>9</v>
      </c>
    </row>
    <row r="2" ht="12.75">
      <c r="C2" t="s">
        <v>58</v>
      </c>
    </row>
    <row r="3" ht="12.75">
      <c r="C3" t="s">
        <v>59</v>
      </c>
    </row>
    <row r="4" ht="12.75">
      <c r="C4" t="s">
        <v>5</v>
      </c>
    </row>
    <row r="5" ht="12.75">
      <c r="C5" s="4" t="s">
        <v>65</v>
      </c>
    </row>
    <row r="6" ht="12.75">
      <c r="C6" s="4" t="s">
        <v>66</v>
      </c>
    </row>
    <row r="8" spans="3:14" ht="12.75">
      <c r="C8" t="s">
        <v>4</v>
      </c>
      <c r="E8" s="2">
        <v>3.2</v>
      </c>
      <c r="F8" s="2"/>
      <c r="G8" s="3">
        <f>$E8*3/G13/24</f>
        <v>97.90368271954675</v>
      </c>
      <c r="H8" s="3">
        <f>$E8*4/H13/24</f>
        <v>98.88412017167383</v>
      </c>
      <c r="I8" s="3">
        <f>$E8*5/I13/24</f>
        <v>98.7993138936535</v>
      </c>
      <c r="J8" s="3" t="e">
        <f>$E8*6/J13/24</f>
        <v>#DIV/0!</v>
      </c>
      <c r="K8" s="3" t="e">
        <f>$E8*7/K13/24</f>
        <v>#DIV/0!</v>
      </c>
      <c r="L8" s="3" t="e">
        <f>$E8*6/L13/24</f>
        <v>#DIV/0!</v>
      </c>
      <c r="M8" s="3">
        <f>$E8*7/M13/24</f>
        <v>78.29126213592232</v>
      </c>
      <c r="N8" s="3">
        <f>$E8*10/N13/24</f>
        <v>99.73594216700576</v>
      </c>
    </row>
    <row r="9" ht="12.75">
      <c r="C9" s="4" t="s">
        <v>40</v>
      </c>
    </row>
    <row r="10" spans="3:5" ht="12.75">
      <c r="C10" t="s">
        <v>6</v>
      </c>
      <c r="E10" s="4" t="s">
        <v>39</v>
      </c>
    </row>
    <row r="11" spans="2:15" ht="12.75">
      <c r="B11" s="1"/>
      <c r="C11" s="1"/>
      <c r="D11" s="1" t="s">
        <v>0</v>
      </c>
      <c r="E11" s="10" t="s">
        <v>30</v>
      </c>
      <c r="F11" s="10" t="s">
        <v>31</v>
      </c>
      <c r="G11" s="10" t="s">
        <v>32</v>
      </c>
      <c r="H11" s="10" t="s">
        <v>33</v>
      </c>
      <c r="I11" s="10" t="s">
        <v>34</v>
      </c>
      <c r="J11" s="10" t="s">
        <v>35</v>
      </c>
      <c r="K11" s="10" t="s">
        <v>36</v>
      </c>
      <c r="L11" s="10" t="s">
        <v>37</v>
      </c>
      <c r="M11" s="10" t="s">
        <v>62</v>
      </c>
      <c r="N11" s="32" t="s">
        <v>63</v>
      </c>
      <c r="O11" s="26" t="s">
        <v>16</v>
      </c>
    </row>
    <row r="12" spans="1:15" ht="12.75">
      <c r="A12" s="5" t="s">
        <v>12</v>
      </c>
      <c r="B12" s="17" t="s">
        <v>29</v>
      </c>
      <c r="C12" s="5" t="s">
        <v>13</v>
      </c>
      <c r="D12" s="17" t="s">
        <v>7</v>
      </c>
      <c r="E12" s="5"/>
      <c r="F12" s="5"/>
      <c r="G12" s="5"/>
      <c r="H12" s="5"/>
      <c r="I12" s="5"/>
      <c r="J12" s="5"/>
      <c r="K12" s="5"/>
      <c r="L12" s="5"/>
      <c r="M12" s="5"/>
      <c r="N12" s="33"/>
      <c r="O12" s="25"/>
    </row>
    <row r="13" spans="1:15" ht="28.5" customHeight="1">
      <c r="A13" s="6" t="s">
        <v>8</v>
      </c>
      <c r="B13" s="6">
        <v>1</v>
      </c>
      <c r="C13" s="6">
        <v>315</v>
      </c>
      <c r="D13" s="6" t="s">
        <v>50</v>
      </c>
      <c r="E13" s="36"/>
      <c r="F13" s="36">
        <v>0.0027546296296296294</v>
      </c>
      <c r="G13" s="36">
        <v>0.004085648148148148</v>
      </c>
      <c r="H13" s="36">
        <v>0.005393518518518519</v>
      </c>
      <c r="I13" s="36">
        <v>0.0067476851851851856</v>
      </c>
      <c r="J13" s="36"/>
      <c r="K13" s="36"/>
      <c r="L13" s="36"/>
      <c r="M13" s="36">
        <v>0.011921296296296298</v>
      </c>
      <c r="N13" s="30">
        <v>0.013368634259259259</v>
      </c>
      <c r="O13" s="24">
        <f aca="true" t="shared" si="0" ref="O13:O25">N13-N$13</f>
        <v>0</v>
      </c>
    </row>
    <row r="14" spans="1:15" ht="28.5" customHeight="1">
      <c r="A14" s="50"/>
      <c r="B14" s="50"/>
      <c r="C14" s="50"/>
      <c r="D14" s="50"/>
      <c r="E14" s="51"/>
      <c r="F14" s="51"/>
      <c r="G14" s="51">
        <f>G13-F13</f>
        <v>0.0013310185185185187</v>
      </c>
      <c r="H14" s="75">
        <f>H13-G13</f>
        <v>0.0013078703703703707</v>
      </c>
      <c r="I14" s="51">
        <f>I13-H13</f>
        <v>0.0013541666666666667</v>
      </c>
      <c r="J14" s="51"/>
      <c r="K14" s="51"/>
      <c r="L14" s="51"/>
      <c r="M14" s="51"/>
      <c r="N14" s="51">
        <f>N13-M13</f>
        <v>0.001447337962962961</v>
      </c>
      <c r="O14" s="78"/>
    </row>
    <row r="15" spans="1:15" ht="28.5" customHeight="1">
      <c r="A15" s="5" t="s">
        <v>8</v>
      </c>
      <c r="B15" s="5">
        <v>2</v>
      </c>
      <c r="C15" s="5">
        <v>377</v>
      </c>
      <c r="D15" s="5" t="s">
        <v>49</v>
      </c>
      <c r="E15" s="47"/>
      <c r="F15" s="47">
        <v>0.0027546296296296294</v>
      </c>
      <c r="G15" s="47"/>
      <c r="H15" s="47"/>
      <c r="I15" s="47"/>
      <c r="J15" s="47"/>
      <c r="K15" s="47"/>
      <c r="L15" s="47"/>
      <c r="M15" s="47">
        <v>0.012048611111111112</v>
      </c>
      <c r="N15" s="48">
        <v>0.013369212962962963</v>
      </c>
      <c r="O15" s="77">
        <f t="shared" si="0"/>
        <v>5.787037037040255E-07</v>
      </c>
    </row>
    <row r="16" spans="1:15" ht="28.5" customHeight="1">
      <c r="A16" s="6"/>
      <c r="B16" s="6"/>
      <c r="C16" s="6"/>
      <c r="D16" s="6"/>
      <c r="E16" s="36"/>
      <c r="F16" s="36"/>
      <c r="G16" s="36"/>
      <c r="H16" s="36"/>
      <c r="I16" s="36"/>
      <c r="J16" s="36"/>
      <c r="K16" s="36"/>
      <c r="L16" s="36"/>
      <c r="M16" s="36"/>
      <c r="N16" s="75">
        <f>N15-M15</f>
        <v>0.0013206018518518506</v>
      </c>
      <c r="O16" s="24"/>
    </row>
    <row r="17" spans="1:15" ht="28.5" customHeight="1">
      <c r="A17" s="11" t="s">
        <v>8</v>
      </c>
      <c r="B17" s="6">
        <v>3</v>
      </c>
      <c r="C17" s="6">
        <v>365</v>
      </c>
      <c r="D17" s="6" t="s">
        <v>52</v>
      </c>
      <c r="E17" s="36"/>
      <c r="F17" s="36">
        <v>0.0027546296296296294</v>
      </c>
      <c r="G17" s="36"/>
      <c r="H17" s="36"/>
      <c r="I17" s="36"/>
      <c r="J17" s="36"/>
      <c r="K17" s="36"/>
      <c r="L17" s="36"/>
      <c r="M17" s="36">
        <v>0.012060185185185186</v>
      </c>
      <c r="N17" s="30">
        <v>0.013369791666666667</v>
      </c>
      <c r="O17" s="24">
        <f t="shared" si="0"/>
        <v>1.157407407408051E-06</v>
      </c>
    </row>
    <row r="18" spans="1:15" ht="28.5" customHeight="1">
      <c r="A18" s="11"/>
      <c r="B18" s="6"/>
      <c r="C18" s="6"/>
      <c r="D18" s="6"/>
      <c r="E18" s="36"/>
      <c r="F18" s="36"/>
      <c r="G18" s="36"/>
      <c r="H18" s="36"/>
      <c r="I18" s="36"/>
      <c r="J18" s="36"/>
      <c r="K18" s="36"/>
      <c r="L18" s="36"/>
      <c r="M18" s="36"/>
      <c r="N18" s="75">
        <f>N17-M17</f>
        <v>0.001309606481481481</v>
      </c>
      <c r="O18" s="24"/>
    </row>
    <row r="19" spans="1:15" ht="28.5" customHeight="1">
      <c r="A19" s="11" t="s">
        <v>8</v>
      </c>
      <c r="B19" s="6">
        <v>4</v>
      </c>
      <c r="C19" s="6">
        <v>231</v>
      </c>
      <c r="D19" s="11" t="s">
        <v>25</v>
      </c>
      <c r="E19" s="36"/>
      <c r="F19" s="36">
        <v>0.0027546296296296294</v>
      </c>
      <c r="G19" s="36"/>
      <c r="H19" s="36">
        <v>0.005462962962962964</v>
      </c>
      <c r="I19" s="36"/>
      <c r="J19" s="36"/>
      <c r="K19" s="36"/>
      <c r="L19" s="36"/>
      <c r="M19" s="36"/>
      <c r="N19" s="30">
        <v>0.013370370370370371</v>
      </c>
      <c r="O19" s="24">
        <f t="shared" si="0"/>
        <v>1.7361111111120764E-06</v>
      </c>
    </row>
    <row r="20" spans="1:15" ht="28.5" customHeight="1">
      <c r="A20" s="11"/>
      <c r="B20" s="6"/>
      <c r="C20" s="6"/>
      <c r="D20" s="11"/>
      <c r="E20" s="36"/>
      <c r="F20" s="36"/>
      <c r="G20" s="36"/>
      <c r="H20" s="36"/>
      <c r="I20" s="36"/>
      <c r="J20" s="36"/>
      <c r="K20" s="36"/>
      <c r="L20" s="36"/>
      <c r="M20" s="36"/>
      <c r="N20" s="51"/>
      <c r="O20" s="24"/>
    </row>
    <row r="21" spans="1:15" ht="28.5" customHeight="1">
      <c r="A21" s="11" t="s">
        <v>8</v>
      </c>
      <c r="B21" s="6">
        <v>5</v>
      </c>
      <c r="C21" s="6">
        <v>314</v>
      </c>
      <c r="D21" s="6" t="s">
        <v>51</v>
      </c>
      <c r="E21" s="36">
        <v>0.001574074074074074</v>
      </c>
      <c r="F21" s="36"/>
      <c r="G21" s="36"/>
      <c r="H21" s="36">
        <v>0.005543981481481482</v>
      </c>
      <c r="I21" s="36">
        <v>0.006898148148148149</v>
      </c>
      <c r="J21" s="36">
        <v>0.008229166666666666</v>
      </c>
      <c r="K21" s="36">
        <v>0.009560185185185185</v>
      </c>
      <c r="L21" s="36">
        <v>0.010891203703703703</v>
      </c>
      <c r="M21" s="36">
        <v>0.012233796296296296</v>
      </c>
      <c r="N21" s="30">
        <v>0.013506944444444445</v>
      </c>
      <c r="O21" s="24">
        <f t="shared" si="0"/>
        <v>0.00013831018518518576</v>
      </c>
    </row>
    <row r="22" spans="1:15" ht="28.5" customHeight="1">
      <c r="A22" s="11"/>
      <c r="B22" s="6"/>
      <c r="C22" s="6"/>
      <c r="D22" s="6"/>
      <c r="E22" s="36"/>
      <c r="F22" s="36"/>
      <c r="G22" s="36"/>
      <c r="H22" s="36"/>
      <c r="I22" s="51">
        <f>I21-H21</f>
        <v>0.0013541666666666667</v>
      </c>
      <c r="J22" s="51">
        <f>J21-I21</f>
        <v>0.001331018518518517</v>
      </c>
      <c r="K22" s="51">
        <f>K21-J21</f>
        <v>0.0013310185185185196</v>
      </c>
      <c r="L22" s="51">
        <f>L21-K21</f>
        <v>0.0013310185185185178</v>
      </c>
      <c r="M22" s="51">
        <f>M21-L21</f>
        <v>0.0013425925925925931</v>
      </c>
      <c r="N22" s="75">
        <f>N21-M21</f>
        <v>0.0012731481481481483</v>
      </c>
      <c r="O22" s="24"/>
    </row>
    <row r="23" spans="1:15" ht="28.5" customHeight="1">
      <c r="A23" s="6" t="s">
        <v>8</v>
      </c>
      <c r="B23" s="6">
        <v>6</v>
      </c>
      <c r="C23" s="6">
        <v>363</v>
      </c>
      <c r="D23" s="6" t="s">
        <v>53</v>
      </c>
      <c r="E23" s="36"/>
      <c r="F23" s="36"/>
      <c r="G23" s="36"/>
      <c r="H23" s="36">
        <v>0.005543981481481482</v>
      </c>
      <c r="I23" s="36"/>
      <c r="J23" s="36">
        <v>0.008252314814814815</v>
      </c>
      <c r="K23" s="36">
        <v>0.009594907407407408</v>
      </c>
      <c r="L23" s="36">
        <v>0.010891203703703703</v>
      </c>
      <c r="M23" s="36">
        <v>0.012233796296296296</v>
      </c>
      <c r="N23" s="30">
        <v>0.01357638888888889</v>
      </c>
      <c r="O23" s="24">
        <f t="shared" si="0"/>
        <v>0.00020775462962963065</v>
      </c>
    </row>
    <row r="24" spans="1:15" ht="28.5" customHeight="1">
      <c r="A24" s="6"/>
      <c r="B24" s="6"/>
      <c r="C24" s="6"/>
      <c r="D24" s="6"/>
      <c r="E24" s="36"/>
      <c r="F24" s="36"/>
      <c r="G24" s="36"/>
      <c r="H24" s="36"/>
      <c r="I24" s="51"/>
      <c r="J24" s="51"/>
      <c r="K24" s="51">
        <f>K23-J23</f>
        <v>0.0013425925925925931</v>
      </c>
      <c r="L24" s="75">
        <f>L23-K23</f>
        <v>0.0012962962962962954</v>
      </c>
      <c r="M24" s="51">
        <f>M23-L23</f>
        <v>0.0013425925925925931</v>
      </c>
      <c r="N24" s="51">
        <f>N23-M23</f>
        <v>0.0013425925925925931</v>
      </c>
      <c r="O24" s="24"/>
    </row>
    <row r="25" spans="1:15" ht="28.5" customHeight="1">
      <c r="A25" s="11" t="s">
        <v>8</v>
      </c>
      <c r="B25" s="42" t="s">
        <v>42</v>
      </c>
      <c r="C25" s="6">
        <v>349</v>
      </c>
      <c r="D25" s="6" t="s">
        <v>20</v>
      </c>
      <c r="E25" s="36"/>
      <c r="F25" s="36"/>
      <c r="G25" s="36"/>
      <c r="H25" s="36"/>
      <c r="I25" s="36"/>
      <c r="J25" s="36"/>
      <c r="K25" s="36"/>
      <c r="L25" s="36"/>
      <c r="M25" s="36"/>
      <c r="N25" s="31" t="s">
        <v>26</v>
      </c>
      <c r="O25" s="24" t="e">
        <f t="shared" si="0"/>
        <v>#VALUE!</v>
      </c>
    </row>
    <row r="26" spans="1:15" ht="28.5" customHeight="1">
      <c r="A26" s="11"/>
      <c r="B26" s="6"/>
      <c r="C26" s="6"/>
      <c r="D26" s="6"/>
      <c r="E26" s="36"/>
      <c r="F26" s="36"/>
      <c r="G26" s="36"/>
      <c r="H26" s="36"/>
      <c r="I26" s="36"/>
      <c r="J26" s="36"/>
      <c r="K26" s="36"/>
      <c r="L26" s="36"/>
      <c r="M26" s="36"/>
      <c r="O26" s="24"/>
    </row>
    <row r="27" spans="1:15" ht="28.5" customHeight="1">
      <c r="A27" s="6" t="s">
        <v>17</v>
      </c>
      <c r="B27" s="6">
        <v>1</v>
      </c>
      <c r="C27" s="6">
        <v>922</v>
      </c>
      <c r="D27" s="6" t="s">
        <v>19</v>
      </c>
      <c r="E27" s="74"/>
      <c r="F27" s="36"/>
      <c r="G27" s="74"/>
      <c r="H27" s="36">
        <v>0.00619212962962963</v>
      </c>
      <c r="I27" s="36">
        <v>0.007673611111111111</v>
      </c>
      <c r="J27" s="36">
        <v>0.009166666666666667</v>
      </c>
      <c r="K27" s="36"/>
      <c r="L27" s="36">
        <v>0.012152777777777778</v>
      </c>
      <c r="M27" s="30">
        <v>0.013692129629629629</v>
      </c>
      <c r="N27" s="30"/>
      <c r="O27" s="20"/>
    </row>
    <row r="28" spans="1:15" ht="28.5" customHeight="1">
      <c r="A28" s="6"/>
      <c r="B28" s="6"/>
      <c r="C28" s="6"/>
      <c r="D28" s="6"/>
      <c r="E28" s="74"/>
      <c r="F28" s="36"/>
      <c r="G28" s="74"/>
      <c r="H28" s="36"/>
      <c r="I28" s="75">
        <f>I27-H27</f>
        <v>0.0014814814814814812</v>
      </c>
      <c r="J28" s="51">
        <f>J27-I27</f>
        <v>0.0014930555555555556</v>
      </c>
      <c r="K28" s="36"/>
      <c r="L28" s="51"/>
      <c r="M28" s="51">
        <f>M27-L27</f>
        <v>0.0015393518518518508</v>
      </c>
      <c r="N28" s="30"/>
      <c r="O28" s="20"/>
    </row>
    <row r="29" spans="1:15" ht="28.5" customHeight="1">
      <c r="A29" s="11" t="s">
        <v>17</v>
      </c>
      <c r="B29" s="6">
        <v>2</v>
      </c>
      <c r="C29" s="11">
        <v>921</v>
      </c>
      <c r="D29" s="11" t="s">
        <v>24</v>
      </c>
      <c r="E29" s="36">
        <v>0.0016782407407407406</v>
      </c>
      <c r="F29" s="36"/>
      <c r="G29" s="36"/>
      <c r="H29" s="36">
        <v>0.006238425925925925</v>
      </c>
      <c r="I29" s="74">
        <v>0.007754629629629629</v>
      </c>
      <c r="J29" s="36">
        <v>0.009270833333333334</v>
      </c>
      <c r="K29" s="36">
        <v>0.010787037037037038</v>
      </c>
      <c r="L29" s="36">
        <v>0.01230324074074074</v>
      </c>
      <c r="M29" s="30">
        <v>0.013807870370370371</v>
      </c>
      <c r="N29" s="30"/>
      <c r="O29" s="20">
        <f>M29-M$27</f>
        <v>0.00011574074074074264</v>
      </c>
    </row>
    <row r="30" spans="1:15" ht="28.5" customHeight="1">
      <c r="A30" s="11"/>
      <c r="B30" s="6"/>
      <c r="C30" s="11"/>
      <c r="D30" s="11"/>
      <c r="E30" s="36"/>
      <c r="F30" s="36"/>
      <c r="G30" s="36"/>
      <c r="H30" s="36"/>
      <c r="I30" s="51">
        <f>I29-H29</f>
        <v>0.0015162037037037036</v>
      </c>
      <c r="J30" s="51">
        <f>J29-I29</f>
        <v>0.0015162037037037054</v>
      </c>
      <c r="K30" s="51">
        <f>K29-J29</f>
        <v>0.0015162037037037036</v>
      </c>
      <c r="L30" s="51">
        <f>L29-K29</f>
        <v>0.001516203703703702</v>
      </c>
      <c r="M30" s="75">
        <f>M29-L29</f>
        <v>0.0015046296296296318</v>
      </c>
      <c r="N30" s="30"/>
      <c r="O30" s="20"/>
    </row>
    <row r="31" spans="1:15" ht="28.5" customHeight="1">
      <c r="A31" s="6" t="s">
        <v>17</v>
      </c>
      <c r="B31" s="6">
        <v>3</v>
      </c>
      <c r="C31" s="6">
        <v>918</v>
      </c>
      <c r="D31" s="6" t="s">
        <v>18</v>
      </c>
      <c r="E31" s="36"/>
      <c r="F31" s="74">
        <v>0.0032870370370370367</v>
      </c>
      <c r="G31" s="36">
        <v>0.004837962962962963</v>
      </c>
      <c r="H31" s="36">
        <v>0.006388888888888888</v>
      </c>
      <c r="I31" s="36">
        <v>0.007974537037037037</v>
      </c>
      <c r="J31" s="36">
        <v>0.009560185185185185</v>
      </c>
      <c r="K31" s="36">
        <v>0.011157407407407408</v>
      </c>
      <c r="L31" s="36">
        <v>0.012719907407407407</v>
      </c>
      <c r="M31" s="36">
        <v>0.014293981481481482</v>
      </c>
      <c r="N31" s="30"/>
      <c r="O31" s="20">
        <f>M31-M$27</f>
        <v>0.0006018518518518534</v>
      </c>
    </row>
    <row r="32" spans="1:15" ht="28.5" customHeight="1">
      <c r="A32" s="6"/>
      <c r="B32" s="6"/>
      <c r="C32" s="6"/>
      <c r="D32" s="6"/>
      <c r="E32" s="36"/>
      <c r="F32" s="74"/>
      <c r="G32" s="75">
        <f>G31-F31</f>
        <v>0.0015509259259259265</v>
      </c>
      <c r="H32" s="76">
        <f>H31-G31</f>
        <v>0.0015509259259259252</v>
      </c>
      <c r="I32" s="51">
        <f>I31-H31</f>
        <v>0.0015856481481481485</v>
      </c>
      <c r="J32" s="51">
        <f>J31-I31</f>
        <v>0.0015856481481481485</v>
      </c>
      <c r="K32" s="51">
        <f>K31-J31</f>
        <v>0.001597222222222222</v>
      </c>
      <c r="L32" s="51">
        <f>L31-K31</f>
        <v>0.0015624999999999997</v>
      </c>
      <c r="M32" s="36"/>
      <c r="N32" s="30"/>
      <c r="O32" s="20"/>
    </row>
    <row r="33" spans="1:15" ht="28.5" customHeight="1">
      <c r="A33" s="6" t="s">
        <v>28</v>
      </c>
      <c r="B33" s="6">
        <v>1</v>
      </c>
      <c r="C33" s="6">
        <v>11</v>
      </c>
      <c r="D33" s="6" t="s">
        <v>54</v>
      </c>
      <c r="E33" s="36"/>
      <c r="F33" s="36">
        <v>0.002615740740740741</v>
      </c>
      <c r="G33" s="36">
        <v>0.0038773148148148143</v>
      </c>
      <c r="H33" s="36">
        <v>0.005138888888888889</v>
      </c>
      <c r="I33" s="36">
        <v>0.006400462962962963</v>
      </c>
      <c r="J33" s="36">
        <v>0.007673611111111111</v>
      </c>
      <c r="K33" s="36">
        <v>0.009108796296296297</v>
      </c>
      <c r="L33" s="36">
        <v>0.01025462962962963</v>
      </c>
      <c r="M33" s="36">
        <v>0.011550925925925925</v>
      </c>
      <c r="N33" s="30">
        <v>0.0128125</v>
      </c>
      <c r="O33" s="20">
        <f>N33-N$33</f>
        <v>0</v>
      </c>
    </row>
    <row r="34" spans="1:15" ht="28.5" customHeight="1">
      <c r="A34" s="6"/>
      <c r="B34" s="6"/>
      <c r="C34" s="6"/>
      <c r="D34" s="6"/>
      <c r="E34" s="36"/>
      <c r="F34" s="36"/>
      <c r="G34" s="51">
        <f>G33-F33</f>
        <v>0.0012615740740740734</v>
      </c>
      <c r="H34" s="51">
        <f>H33-G33</f>
        <v>0.0012615740740740747</v>
      </c>
      <c r="I34" s="51">
        <f>I33-H33</f>
        <v>0.0012615740740740738</v>
      </c>
      <c r="J34" s="51">
        <f>J33-I33</f>
        <v>0.0012731481481481483</v>
      </c>
      <c r="K34" s="51">
        <f>K33-J33</f>
        <v>0.001435185185185186</v>
      </c>
      <c r="L34" s="75">
        <f>L33-K33</f>
        <v>0.001145833333333332</v>
      </c>
      <c r="M34" s="51">
        <f>M33-L33</f>
        <v>0.0012962962962962954</v>
      </c>
      <c r="N34" s="51">
        <f>N33-M33</f>
        <v>0.0012615740740740747</v>
      </c>
      <c r="O34" s="20"/>
    </row>
    <row r="35" spans="1:15" ht="28.5" customHeight="1">
      <c r="A35" s="11" t="s">
        <v>28</v>
      </c>
      <c r="B35" s="6">
        <v>2</v>
      </c>
      <c r="C35" s="6">
        <v>15</v>
      </c>
      <c r="D35" s="6" t="s">
        <v>21</v>
      </c>
      <c r="E35" s="36">
        <v>0.0013425925925925925</v>
      </c>
      <c r="F35" s="36">
        <v>0.0026388888888888885</v>
      </c>
      <c r="G35" s="47">
        <v>0.003912037037037037</v>
      </c>
      <c r="H35" s="36">
        <v>0.005208333333333333</v>
      </c>
      <c r="I35" s="36">
        <v>0.006493055555555555</v>
      </c>
      <c r="J35" s="36">
        <v>0.0078009259259259256</v>
      </c>
      <c r="K35" s="36">
        <v>0.008969907407407407</v>
      </c>
      <c r="L35" s="36">
        <v>0.010381944444444444</v>
      </c>
      <c r="M35" s="36">
        <v>0.011643518518518518</v>
      </c>
      <c r="N35" s="30">
        <v>0.012916666666666667</v>
      </c>
      <c r="O35" s="20">
        <f>N35-N$33</f>
        <v>0.00010416666666666734</v>
      </c>
    </row>
    <row r="36" spans="1:15" ht="28.5" customHeight="1">
      <c r="A36" s="11"/>
      <c r="B36" s="6"/>
      <c r="C36" s="6"/>
      <c r="D36" s="6"/>
      <c r="E36" s="36"/>
      <c r="F36" s="51">
        <f>F35-E35</f>
        <v>0.001296296296296296</v>
      </c>
      <c r="G36" s="51">
        <f>G35-F35</f>
        <v>0.0012731481481481483</v>
      </c>
      <c r="H36" s="51">
        <f>H35-G35</f>
        <v>0.0012962962962962963</v>
      </c>
      <c r="I36" s="51">
        <f>I35-H35</f>
        <v>0.0012847222222222218</v>
      </c>
      <c r="J36" s="51">
        <f>J35-I35</f>
        <v>0.0013078703703703707</v>
      </c>
      <c r="K36" s="75">
        <f>K35-J35</f>
        <v>0.0011689814814814818</v>
      </c>
      <c r="L36" s="51">
        <f>L35-K35</f>
        <v>0.0014120370370370363</v>
      </c>
      <c r="M36" s="51">
        <f>M35-L35</f>
        <v>0.0012615740740740747</v>
      </c>
      <c r="N36" s="51">
        <f>N35-M35</f>
        <v>0.0012731481481481483</v>
      </c>
      <c r="O36" s="20"/>
    </row>
    <row r="37" spans="1:15" ht="28.5" customHeight="1">
      <c r="A37" s="6"/>
      <c r="B37" s="6"/>
      <c r="C37" s="6"/>
      <c r="D37" s="6"/>
      <c r="E37" s="36"/>
      <c r="F37" s="36"/>
      <c r="G37" s="36"/>
      <c r="H37" s="36"/>
      <c r="I37" s="36"/>
      <c r="J37" s="36"/>
      <c r="K37" s="36"/>
      <c r="L37" s="36"/>
      <c r="M37" s="36"/>
      <c r="N37" s="30"/>
      <c r="O37" s="20"/>
    </row>
    <row r="38" spans="1:15" ht="28.5" customHeight="1">
      <c r="A38" s="6" t="s">
        <v>56</v>
      </c>
      <c r="B38" s="6">
        <v>1</v>
      </c>
      <c r="C38" s="6">
        <v>175</v>
      </c>
      <c r="D38" s="6" t="s">
        <v>23</v>
      </c>
      <c r="E38" s="36"/>
      <c r="F38" s="36">
        <v>0.0027546296296296294</v>
      </c>
      <c r="G38" s="36">
        <v>0.004085648148148148</v>
      </c>
      <c r="H38" s="36">
        <v>0.005393518518518519</v>
      </c>
      <c r="I38" s="36">
        <v>0.006724537037037037</v>
      </c>
      <c r="J38" s="36"/>
      <c r="K38" s="36"/>
      <c r="L38" s="36"/>
      <c r="M38" s="36">
        <v>0.011921296296296298</v>
      </c>
      <c r="N38" s="30">
        <v>0.013333333333333334</v>
      </c>
      <c r="O38" s="18"/>
    </row>
    <row r="39" spans="1:15" ht="28.5" customHeight="1">
      <c r="A39" s="6"/>
      <c r="B39" s="6"/>
      <c r="C39" s="6"/>
      <c r="D39" s="6"/>
      <c r="E39" s="36"/>
      <c r="F39" s="36"/>
      <c r="G39" s="51">
        <f>G38-F38</f>
        <v>0.0013310185185185187</v>
      </c>
      <c r="H39" s="75">
        <f>H38-G38</f>
        <v>0.0013078703703703707</v>
      </c>
      <c r="I39" s="51">
        <f>I38-H38</f>
        <v>0.0013310185185185178</v>
      </c>
      <c r="J39" s="36"/>
      <c r="K39" s="36"/>
      <c r="L39" s="36"/>
      <c r="M39" s="36"/>
      <c r="N39" s="51">
        <f>N38-M38</f>
        <v>0.0014120370370370363</v>
      </c>
      <c r="O39" s="18"/>
    </row>
    <row r="40" spans="1:15" ht="28.5" customHeight="1">
      <c r="A40" s="6" t="s">
        <v>56</v>
      </c>
      <c r="B40" s="6">
        <v>2</v>
      </c>
      <c r="C40" s="6">
        <v>13</v>
      </c>
      <c r="D40" s="6" t="s">
        <v>22</v>
      </c>
      <c r="E40" s="36"/>
      <c r="F40" s="36"/>
      <c r="G40" s="36"/>
      <c r="H40" s="36"/>
      <c r="I40" s="36">
        <v>0.006724537037037037</v>
      </c>
      <c r="J40" s="36"/>
      <c r="K40" s="36"/>
      <c r="L40" s="36"/>
      <c r="M40" s="36">
        <v>0.011921296296296298</v>
      </c>
      <c r="N40" s="30">
        <v>0.013356481481481483</v>
      </c>
      <c r="O40" s="19">
        <f>N40-N$38</f>
        <v>2.3148148148148875E-05</v>
      </c>
    </row>
    <row r="41" spans="1:15" ht="28.5" customHeight="1">
      <c r="A41" s="6"/>
      <c r="B41" s="6"/>
      <c r="C41" s="6"/>
      <c r="D41" s="6"/>
      <c r="E41" s="36"/>
      <c r="F41" s="36"/>
      <c r="G41" s="36"/>
      <c r="H41" s="36"/>
      <c r="I41" s="36"/>
      <c r="J41" s="36"/>
      <c r="K41" s="36"/>
      <c r="L41" s="36"/>
      <c r="M41" s="36"/>
      <c r="N41" s="75">
        <f>N40-M40</f>
        <v>0.0014351851851851852</v>
      </c>
      <c r="O41" s="19"/>
    </row>
    <row r="42" spans="1:15" ht="28.5" customHeight="1">
      <c r="A42" s="6" t="s">
        <v>56</v>
      </c>
      <c r="B42" s="6">
        <v>3</v>
      </c>
      <c r="C42" s="6">
        <v>176</v>
      </c>
      <c r="D42" s="6" t="s">
        <v>55</v>
      </c>
      <c r="E42" s="36"/>
      <c r="F42" s="36"/>
      <c r="G42" s="36"/>
      <c r="H42" s="36">
        <v>0.008773148148148148</v>
      </c>
      <c r="I42" s="36">
        <v>0.010636574074074074</v>
      </c>
      <c r="J42" s="36">
        <v>0.012233796296296296</v>
      </c>
      <c r="K42" s="36">
        <v>0.013993055555555555</v>
      </c>
      <c r="L42" s="36"/>
      <c r="M42" s="36"/>
      <c r="N42" s="30"/>
      <c r="O42" s="19">
        <f>N42-N$38</f>
        <v>-0.013333333333333334</v>
      </c>
    </row>
    <row r="43" spans="1:15" ht="28.5" customHeight="1">
      <c r="A43" s="6"/>
      <c r="B43" s="6"/>
      <c r="C43" s="6"/>
      <c r="D43" s="6"/>
      <c r="E43" s="6"/>
      <c r="F43" s="72"/>
      <c r="G43" s="72"/>
      <c r="H43" s="6"/>
      <c r="I43" s="51">
        <f>I42-H42</f>
        <v>0.0018634259259259264</v>
      </c>
      <c r="J43" s="75">
        <f>J42-I42</f>
        <v>0.001597222222222222</v>
      </c>
      <c r="K43" s="51">
        <f>K42-J42</f>
        <v>0.001759259259259259</v>
      </c>
      <c r="L43" s="6"/>
      <c r="M43" s="72"/>
      <c r="N43" s="34"/>
      <c r="O43" s="73"/>
    </row>
    <row r="44" spans="1:14" ht="28.5" customHeight="1">
      <c r="A44" s="6" t="s">
        <v>56</v>
      </c>
      <c r="B44" s="42" t="s">
        <v>42</v>
      </c>
      <c r="C44" s="6">
        <v>181</v>
      </c>
      <c r="D44" s="6" t="s">
        <v>57</v>
      </c>
      <c r="E44" s="11"/>
      <c r="F44" s="11"/>
      <c r="G44" s="23"/>
      <c r="H44" s="6"/>
      <c r="I44" s="6"/>
      <c r="J44" s="6"/>
      <c r="K44" s="6"/>
      <c r="L44" s="6"/>
      <c r="M44" s="6"/>
      <c r="N44" s="34" t="s">
        <v>26</v>
      </c>
    </row>
    <row r="45" spans="1:14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34"/>
    </row>
    <row r="46" spans="1:14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34"/>
    </row>
    <row r="47" spans="1:14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34"/>
    </row>
    <row r="48" spans="1:14" ht="12.75">
      <c r="A48" s="6"/>
      <c r="B48" s="6"/>
      <c r="C48" s="11" t="s">
        <v>45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34"/>
    </row>
    <row r="49" spans="1:14" ht="12.75">
      <c r="A49" s="8"/>
      <c r="B49" s="8"/>
      <c r="C49" s="12" t="s">
        <v>61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35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D13" sqref="D13"/>
    </sheetView>
  </sheetViews>
  <sheetFormatPr defaultColWidth="9.57421875" defaultRowHeight="12.75"/>
  <cols>
    <col min="1" max="3" width="9.57421875" style="0" customWidth="1"/>
    <col min="4" max="4" width="30.8515625" style="0" customWidth="1"/>
    <col min="5" max="5" width="9.140625" style="0" bestFit="1" customWidth="1"/>
    <col min="6" max="7" width="11.140625" style="0" bestFit="1" customWidth="1"/>
    <col min="8" max="8" width="8.00390625" style="0" bestFit="1" customWidth="1"/>
    <col min="9" max="9" width="11.140625" style="0" bestFit="1" customWidth="1"/>
    <col min="10" max="10" width="8.00390625" style="0" bestFit="1" customWidth="1"/>
    <col min="11" max="11" width="9.8515625" style="0" bestFit="1" customWidth="1"/>
    <col min="12" max="12" width="8.7109375" style="0" bestFit="1" customWidth="1"/>
  </cols>
  <sheetData>
    <row r="1" ht="12.75">
      <c r="C1" t="s">
        <v>9</v>
      </c>
    </row>
    <row r="2" ht="12.75">
      <c r="C2" t="s">
        <v>58</v>
      </c>
    </row>
    <row r="3" ht="12.75">
      <c r="C3" t="s">
        <v>59</v>
      </c>
    </row>
    <row r="4" ht="12.75">
      <c r="C4" t="s">
        <v>5</v>
      </c>
    </row>
    <row r="5" ht="12.75">
      <c r="C5" s="4" t="s">
        <v>10</v>
      </c>
    </row>
    <row r="6" ht="12.75">
      <c r="C6" s="4" t="s">
        <v>66</v>
      </c>
    </row>
    <row r="8" spans="3:12" ht="12.75">
      <c r="C8" t="s">
        <v>67</v>
      </c>
      <c r="E8" s="2"/>
      <c r="F8" s="2"/>
      <c r="G8" s="3"/>
      <c r="H8" s="3"/>
      <c r="I8" s="3"/>
      <c r="J8" s="3"/>
      <c r="K8" s="3"/>
      <c r="L8" s="3"/>
    </row>
    <row r="9" ht="12.75">
      <c r="C9" s="4"/>
    </row>
    <row r="10" spans="3:5" ht="12.75">
      <c r="C10" t="s">
        <v>6</v>
      </c>
      <c r="E10" s="4"/>
    </row>
    <row r="11" spans="2:12" ht="12.75">
      <c r="B11" s="1"/>
      <c r="C11" s="1"/>
      <c r="D11" s="1" t="s">
        <v>0</v>
      </c>
      <c r="E11" s="71" t="s">
        <v>68</v>
      </c>
      <c r="F11" s="71"/>
      <c r="G11" s="71" t="s">
        <v>41</v>
      </c>
      <c r="H11" s="71"/>
      <c r="I11" s="71" t="s">
        <v>40</v>
      </c>
      <c r="J11" s="71"/>
      <c r="K11" s="10" t="s">
        <v>71</v>
      </c>
      <c r="L11" s="10" t="s">
        <v>72</v>
      </c>
    </row>
    <row r="12" spans="1:12" ht="12.75">
      <c r="A12" s="5" t="s">
        <v>12</v>
      </c>
      <c r="B12" s="17" t="s">
        <v>29</v>
      </c>
      <c r="C12" s="5" t="s">
        <v>13</v>
      </c>
      <c r="D12" s="17"/>
      <c r="E12" s="38" t="s">
        <v>69</v>
      </c>
      <c r="F12" s="38" t="s">
        <v>70</v>
      </c>
      <c r="G12" s="38" t="s">
        <v>69</v>
      </c>
      <c r="H12" s="38" t="s">
        <v>70</v>
      </c>
      <c r="I12" s="38" t="s">
        <v>69</v>
      </c>
      <c r="J12" s="38" t="s">
        <v>70</v>
      </c>
      <c r="K12" s="38" t="s">
        <v>70</v>
      </c>
      <c r="L12" s="5" t="s">
        <v>70</v>
      </c>
    </row>
    <row r="13" spans="1:12" ht="28.5" customHeight="1">
      <c r="A13" s="6" t="s">
        <v>8</v>
      </c>
      <c r="B13" s="6">
        <v>1</v>
      </c>
      <c r="C13" s="6">
        <v>377</v>
      </c>
      <c r="D13" s="6" t="s">
        <v>49</v>
      </c>
      <c r="E13" s="21">
        <v>1</v>
      </c>
      <c r="F13" s="21">
        <v>3</v>
      </c>
      <c r="G13" s="21">
        <v>1</v>
      </c>
      <c r="H13" s="21">
        <v>10</v>
      </c>
      <c r="I13" s="21">
        <v>2</v>
      </c>
      <c r="J13" s="21">
        <v>8</v>
      </c>
      <c r="K13" s="40">
        <f>J13+H13+F13</f>
        <v>21</v>
      </c>
      <c r="L13" s="41">
        <v>10</v>
      </c>
    </row>
    <row r="14" spans="1:12" ht="28.5" customHeight="1">
      <c r="A14" s="6" t="s">
        <v>8</v>
      </c>
      <c r="B14" s="6">
        <v>2</v>
      </c>
      <c r="C14" s="6">
        <v>315</v>
      </c>
      <c r="D14" s="6" t="s">
        <v>50</v>
      </c>
      <c r="E14" s="21">
        <v>2</v>
      </c>
      <c r="F14" s="21">
        <v>2</v>
      </c>
      <c r="G14" s="21">
        <v>2</v>
      </c>
      <c r="H14" s="21">
        <v>8</v>
      </c>
      <c r="I14" s="21">
        <v>1</v>
      </c>
      <c r="J14" s="21">
        <v>10</v>
      </c>
      <c r="K14" s="40">
        <f aca="true" t="shared" si="0" ref="K14:K30">J14+H14+F14</f>
        <v>20</v>
      </c>
      <c r="L14" s="41">
        <v>8</v>
      </c>
    </row>
    <row r="15" spans="1:12" ht="28.5" customHeight="1">
      <c r="A15" s="11" t="s">
        <v>8</v>
      </c>
      <c r="B15" s="6">
        <v>3</v>
      </c>
      <c r="C15" s="6">
        <v>365</v>
      </c>
      <c r="D15" s="6" t="s">
        <v>52</v>
      </c>
      <c r="E15" s="21">
        <v>6</v>
      </c>
      <c r="F15" s="21"/>
      <c r="G15" s="21">
        <v>3</v>
      </c>
      <c r="H15" s="21">
        <v>7</v>
      </c>
      <c r="I15" s="21">
        <v>3</v>
      </c>
      <c r="J15" s="21">
        <v>7</v>
      </c>
      <c r="K15" s="40">
        <f t="shared" si="0"/>
        <v>14</v>
      </c>
      <c r="L15" s="41">
        <v>7</v>
      </c>
    </row>
    <row r="16" spans="1:12" ht="28.5" customHeight="1">
      <c r="A16" s="11" t="s">
        <v>8</v>
      </c>
      <c r="B16" s="6">
        <v>4</v>
      </c>
      <c r="C16" s="6">
        <v>231</v>
      </c>
      <c r="D16" s="11" t="s">
        <v>25</v>
      </c>
      <c r="E16" s="21">
        <v>5</v>
      </c>
      <c r="F16" s="21"/>
      <c r="G16" s="21">
        <v>4</v>
      </c>
      <c r="H16" s="21">
        <v>6</v>
      </c>
      <c r="I16" s="21">
        <v>4</v>
      </c>
      <c r="J16" s="21">
        <v>6</v>
      </c>
      <c r="K16" s="40">
        <f t="shared" si="0"/>
        <v>12</v>
      </c>
      <c r="L16" s="41">
        <v>6</v>
      </c>
    </row>
    <row r="17" spans="1:12" ht="28.5" customHeight="1">
      <c r="A17" s="11" t="s">
        <v>8</v>
      </c>
      <c r="B17" s="6">
        <v>5</v>
      </c>
      <c r="C17" s="6">
        <v>314</v>
      </c>
      <c r="D17" s="6" t="s">
        <v>51</v>
      </c>
      <c r="E17" s="21">
        <v>7</v>
      </c>
      <c r="F17" s="21"/>
      <c r="G17" s="21">
        <v>5</v>
      </c>
      <c r="H17" s="21">
        <v>5</v>
      </c>
      <c r="I17" s="21">
        <v>5</v>
      </c>
      <c r="J17" s="21">
        <v>5</v>
      </c>
      <c r="K17" s="40">
        <f t="shared" si="0"/>
        <v>10</v>
      </c>
      <c r="L17" s="41">
        <v>5</v>
      </c>
    </row>
    <row r="18" spans="1:12" ht="28.5" customHeight="1">
      <c r="A18" s="6" t="s">
        <v>8</v>
      </c>
      <c r="B18" s="6">
        <v>6</v>
      </c>
      <c r="C18" s="6">
        <v>363</v>
      </c>
      <c r="D18" s="6" t="s">
        <v>53</v>
      </c>
      <c r="E18" s="21">
        <v>3</v>
      </c>
      <c r="F18" s="21">
        <v>1</v>
      </c>
      <c r="G18" s="21">
        <v>6</v>
      </c>
      <c r="H18" s="21">
        <v>4</v>
      </c>
      <c r="I18" s="21">
        <v>6</v>
      </c>
      <c r="J18" s="21">
        <v>4</v>
      </c>
      <c r="K18" s="40">
        <f t="shared" si="0"/>
        <v>9</v>
      </c>
      <c r="L18" s="41">
        <v>4</v>
      </c>
    </row>
    <row r="19" spans="1:12" ht="28.5" customHeight="1">
      <c r="A19" s="11" t="s">
        <v>8</v>
      </c>
      <c r="B19" s="42" t="s">
        <v>42</v>
      </c>
      <c r="C19" s="6">
        <v>349</v>
      </c>
      <c r="D19" s="6" t="s">
        <v>20</v>
      </c>
      <c r="E19" s="21">
        <v>4</v>
      </c>
      <c r="F19" s="21"/>
      <c r="G19" s="21" t="s">
        <v>42</v>
      </c>
      <c r="H19" s="21"/>
      <c r="I19" s="21" t="s">
        <v>42</v>
      </c>
      <c r="J19" s="21"/>
      <c r="K19" s="40">
        <f t="shared" si="0"/>
        <v>0</v>
      </c>
      <c r="L19" s="41" t="s">
        <v>42</v>
      </c>
    </row>
    <row r="20" spans="1:12" ht="28.5" customHeight="1">
      <c r="A20" s="11"/>
      <c r="B20" s="6"/>
      <c r="C20" s="6"/>
      <c r="D20" s="6"/>
      <c r="E20" s="21"/>
      <c r="F20" s="21"/>
      <c r="G20" s="21"/>
      <c r="H20" s="21"/>
      <c r="I20" s="21"/>
      <c r="J20" s="21"/>
      <c r="K20" s="40"/>
      <c r="L20" s="41"/>
    </row>
    <row r="21" spans="1:12" ht="28.5" customHeight="1">
      <c r="A21" s="6" t="s">
        <v>17</v>
      </c>
      <c r="B21" s="6">
        <v>1</v>
      </c>
      <c r="C21" s="6">
        <v>922</v>
      </c>
      <c r="D21" s="6" t="s">
        <v>19</v>
      </c>
      <c r="E21" s="39">
        <v>2</v>
      </c>
      <c r="F21" s="21">
        <v>2</v>
      </c>
      <c r="G21" s="39">
        <v>1</v>
      </c>
      <c r="H21" s="21">
        <v>10</v>
      </c>
      <c r="I21" s="21">
        <v>1</v>
      </c>
      <c r="J21" s="21">
        <v>10</v>
      </c>
      <c r="K21" s="40">
        <f t="shared" si="0"/>
        <v>22</v>
      </c>
      <c r="L21" s="41">
        <v>10</v>
      </c>
    </row>
    <row r="22" spans="1:12" ht="28.5" customHeight="1">
      <c r="A22" s="11" t="s">
        <v>17</v>
      </c>
      <c r="B22" s="6">
        <v>2</v>
      </c>
      <c r="C22" s="11">
        <v>921</v>
      </c>
      <c r="D22" s="11" t="s">
        <v>24</v>
      </c>
      <c r="E22" s="21">
        <v>1</v>
      </c>
      <c r="F22" s="21">
        <v>3</v>
      </c>
      <c r="G22" s="21">
        <v>2</v>
      </c>
      <c r="H22" s="21">
        <v>8</v>
      </c>
      <c r="I22" s="39">
        <v>2</v>
      </c>
      <c r="J22" s="21">
        <v>8</v>
      </c>
      <c r="K22" s="40">
        <f t="shared" si="0"/>
        <v>19</v>
      </c>
      <c r="L22" s="41">
        <v>8</v>
      </c>
    </row>
    <row r="23" spans="1:12" ht="28.5" customHeight="1">
      <c r="A23" s="6" t="s">
        <v>17</v>
      </c>
      <c r="B23" s="6">
        <v>3</v>
      </c>
      <c r="C23" s="6">
        <v>918</v>
      </c>
      <c r="D23" s="6" t="s">
        <v>18</v>
      </c>
      <c r="E23" s="21">
        <v>3</v>
      </c>
      <c r="F23" s="39">
        <v>1</v>
      </c>
      <c r="G23" s="21">
        <v>3</v>
      </c>
      <c r="H23" s="21">
        <v>7</v>
      </c>
      <c r="I23" s="21">
        <v>3</v>
      </c>
      <c r="J23" s="21">
        <v>7</v>
      </c>
      <c r="K23" s="40">
        <f t="shared" si="0"/>
        <v>15</v>
      </c>
      <c r="L23" s="41">
        <v>7</v>
      </c>
    </row>
    <row r="24" spans="1:12" ht="28.5" customHeight="1">
      <c r="A24" s="6"/>
      <c r="B24" s="6"/>
      <c r="C24" s="6"/>
      <c r="D24" s="6"/>
      <c r="E24" s="21"/>
      <c r="F24" s="39"/>
      <c r="G24" s="21"/>
      <c r="H24" s="21"/>
      <c r="I24" s="21"/>
      <c r="J24" s="21"/>
      <c r="K24" s="40"/>
      <c r="L24" s="41"/>
    </row>
    <row r="25" spans="1:12" ht="28.5" customHeight="1">
      <c r="A25" s="11" t="s">
        <v>28</v>
      </c>
      <c r="B25" s="6">
        <v>1</v>
      </c>
      <c r="C25" s="6">
        <v>15</v>
      </c>
      <c r="D25" s="6" t="s">
        <v>21</v>
      </c>
      <c r="E25" s="21">
        <v>1</v>
      </c>
      <c r="F25" s="21">
        <v>3</v>
      </c>
      <c r="G25" s="39">
        <v>1</v>
      </c>
      <c r="H25" s="21">
        <v>10</v>
      </c>
      <c r="I25" s="39">
        <v>2</v>
      </c>
      <c r="J25" s="21">
        <v>8</v>
      </c>
      <c r="K25" s="40">
        <f t="shared" si="0"/>
        <v>21</v>
      </c>
      <c r="L25" s="41">
        <v>10</v>
      </c>
    </row>
    <row r="26" spans="1:12" ht="28.5" customHeight="1">
      <c r="A26" s="6" t="s">
        <v>28</v>
      </c>
      <c r="B26" s="6">
        <v>2</v>
      </c>
      <c r="C26" s="6">
        <v>11</v>
      </c>
      <c r="D26" s="6" t="s">
        <v>54</v>
      </c>
      <c r="E26" s="21">
        <v>2</v>
      </c>
      <c r="F26" s="21">
        <v>2</v>
      </c>
      <c r="G26" s="21">
        <v>2</v>
      </c>
      <c r="H26" s="21">
        <v>8</v>
      </c>
      <c r="I26" s="21">
        <v>1</v>
      </c>
      <c r="J26" s="21">
        <v>10</v>
      </c>
      <c r="K26" s="40">
        <f t="shared" si="0"/>
        <v>20</v>
      </c>
      <c r="L26" s="41">
        <v>8</v>
      </c>
    </row>
    <row r="27" spans="1:12" ht="28.5" customHeight="1">
      <c r="A27" s="6"/>
      <c r="B27" s="6"/>
      <c r="C27" s="6"/>
      <c r="D27" s="6"/>
      <c r="E27" s="21"/>
      <c r="F27" s="21"/>
      <c r="G27" s="21"/>
      <c r="H27" s="21"/>
      <c r="I27" s="21"/>
      <c r="J27" s="21"/>
      <c r="K27" s="40"/>
      <c r="L27" s="41"/>
    </row>
    <row r="28" spans="1:12" ht="28.5" customHeight="1">
      <c r="A28" s="6" t="s">
        <v>56</v>
      </c>
      <c r="B28" s="6">
        <v>1</v>
      </c>
      <c r="C28" s="6">
        <v>175</v>
      </c>
      <c r="D28" s="6" t="s">
        <v>23</v>
      </c>
      <c r="E28" s="21">
        <v>1</v>
      </c>
      <c r="F28" s="21">
        <v>3</v>
      </c>
      <c r="G28" s="21">
        <v>1</v>
      </c>
      <c r="H28" s="21">
        <v>10</v>
      </c>
      <c r="I28" s="21">
        <v>1</v>
      </c>
      <c r="J28" s="21">
        <v>10</v>
      </c>
      <c r="K28" s="40">
        <f t="shared" si="0"/>
        <v>23</v>
      </c>
      <c r="L28" s="41">
        <v>10</v>
      </c>
    </row>
    <row r="29" spans="1:12" ht="28.5" customHeight="1">
      <c r="A29" s="6" t="s">
        <v>56</v>
      </c>
      <c r="B29" s="6">
        <v>2</v>
      </c>
      <c r="C29" s="6">
        <v>13</v>
      </c>
      <c r="D29" s="6" t="s">
        <v>22</v>
      </c>
      <c r="E29" s="21">
        <v>2</v>
      </c>
      <c r="F29" s="21">
        <v>2</v>
      </c>
      <c r="G29" s="21">
        <v>2</v>
      </c>
      <c r="H29" s="21">
        <v>8</v>
      </c>
      <c r="I29" s="21">
        <v>2</v>
      </c>
      <c r="J29" s="21">
        <v>8</v>
      </c>
      <c r="K29" s="40">
        <f t="shared" si="0"/>
        <v>18</v>
      </c>
      <c r="L29" s="41">
        <v>8</v>
      </c>
    </row>
    <row r="30" spans="1:12" ht="28.5" customHeight="1">
      <c r="A30" s="6" t="s">
        <v>56</v>
      </c>
      <c r="B30" s="6">
        <v>3</v>
      </c>
      <c r="C30" s="6">
        <v>176</v>
      </c>
      <c r="D30" s="6" t="s">
        <v>55</v>
      </c>
      <c r="E30" s="21">
        <v>3</v>
      </c>
      <c r="F30" s="21">
        <v>1</v>
      </c>
      <c r="G30" s="21">
        <v>3</v>
      </c>
      <c r="H30" s="21">
        <v>7</v>
      </c>
      <c r="I30" s="21">
        <v>3</v>
      </c>
      <c r="J30" s="21">
        <v>7</v>
      </c>
      <c r="K30" s="40">
        <f t="shared" si="0"/>
        <v>15</v>
      </c>
      <c r="L30" s="41">
        <v>7</v>
      </c>
    </row>
    <row r="31" spans="1:12" ht="28.5" customHeight="1">
      <c r="A31" s="18" t="s">
        <v>56</v>
      </c>
      <c r="B31" s="43" t="s">
        <v>42</v>
      </c>
      <c r="C31" s="18">
        <v>181</v>
      </c>
      <c r="D31" s="18" t="s">
        <v>57</v>
      </c>
      <c r="E31" s="39"/>
      <c r="F31" s="39"/>
      <c r="G31" s="21" t="s">
        <v>42</v>
      </c>
      <c r="H31" s="21"/>
      <c r="I31" s="21" t="s">
        <v>42</v>
      </c>
      <c r="J31" s="21"/>
      <c r="K31" s="21"/>
      <c r="L31" s="37"/>
    </row>
    <row r="32" spans="1:12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2.75">
      <c r="A35" s="6"/>
      <c r="B35" s="6"/>
      <c r="C35" s="11" t="s">
        <v>45</v>
      </c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8"/>
      <c r="B36" s="8"/>
      <c r="C36" s="12" t="s">
        <v>61</v>
      </c>
      <c r="D36" s="8"/>
      <c r="E36" s="8"/>
      <c r="F36" s="8"/>
      <c r="G36" s="8"/>
      <c r="H36" s="8"/>
      <c r="I36" s="8"/>
      <c r="J36" s="8"/>
      <c r="K36" s="8"/>
      <c r="L36" s="8"/>
    </row>
  </sheetData>
  <mergeCells count="3">
    <mergeCell ref="E11:F11"/>
    <mergeCell ref="G11:H11"/>
    <mergeCell ref="I11:J11"/>
  </mergeCells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 Alipaz</dc:creator>
  <cp:keywords/>
  <dc:description/>
  <cp:lastModifiedBy>Cristian Conitzer</cp:lastModifiedBy>
  <cp:lastPrinted>2012-07-16T16:15:51Z</cp:lastPrinted>
  <dcterms:created xsi:type="dcterms:W3CDTF">2010-01-24T15:12:22Z</dcterms:created>
  <dcterms:modified xsi:type="dcterms:W3CDTF">2013-03-26T00:02:35Z</dcterms:modified>
  <cp:category/>
  <cp:version/>
  <cp:contentType/>
  <cp:contentStatus/>
</cp:coreProperties>
</file>