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80" windowHeight="9120" activeTab="4"/>
  </bookViews>
  <sheets>
    <sheet name="por categorias" sheetId="1" r:id="rId1"/>
    <sheet name="general" sheetId="2" r:id="rId2"/>
    <sheet name="1ra manga" sheetId="3" r:id="rId3"/>
    <sheet name="2da manga" sheetId="4" r:id="rId4"/>
    <sheet name="2da manga y sumado por cat" sheetId="5" r:id="rId5"/>
  </sheets>
  <definedNames>
    <definedName name="_xlnm.Print_Area" localSheetId="2">'1ra manga'!$A$1:$M$33</definedName>
    <definedName name="_xlnm.Print_Area" localSheetId="3">'2da manga'!$A$1:$P$27</definedName>
    <definedName name="_xlnm.Print_Area" localSheetId="4">'2da manga y sumado por cat'!$A$1:$P$37</definedName>
    <definedName name="_xlnm.Print_Area" localSheetId="1">'general'!$A$1:$G$34</definedName>
  </definedNames>
  <calcPr fullCalcOnLoad="1"/>
</workbook>
</file>

<file path=xl/sharedStrings.xml><?xml version="1.0" encoding="utf-8"?>
<sst xmlns="http://schemas.openxmlformats.org/spreadsheetml/2006/main" count="314" uniqueCount="85">
  <si>
    <t>Nombre</t>
  </si>
  <si>
    <t>parcial 1</t>
  </si>
  <si>
    <t>final</t>
  </si>
  <si>
    <t>Club</t>
  </si>
  <si>
    <t>promedio del ganador</t>
  </si>
  <si>
    <t>distancia por vuelta</t>
  </si>
  <si>
    <t>Circuito Pucarani</t>
  </si>
  <si>
    <t>Categoría / Placa</t>
  </si>
  <si>
    <t>10 vueltas</t>
  </si>
  <si>
    <t>LPZ</t>
  </si>
  <si>
    <t>1600 libre</t>
  </si>
  <si>
    <t>6ta competencia de automovilismo</t>
  </si>
  <si>
    <t>participantes :16</t>
  </si>
  <si>
    <t>hora de partida: 9:30</t>
  </si>
  <si>
    <t>Clasificación 1 vuelta lanzada</t>
  </si>
  <si>
    <t>Categoría</t>
  </si>
  <si>
    <t>Número</t>
  </si>
  <si>
    <t>Posición</t>
  </si>
  <si>
    <t>Differencia</t>
  </si>
  <si>
    <t>Diferencia</t>
  </si>
  <si>
    <t>8 válvulas</t>
  </si>
  <si>
    <t>Juan Quispe</t>
  </si>
  <si>
    <t>Wilman Garcia</t>
  </si>
  <si>
    <t>Marcelo Aliaga</t>
  </si>
  <si>
    <t>Nelson Centellas</t>
  </si>
  <si>
    <t>Milko Suaznabar</t>
  </si>
  <si>
    <t>Beto Ajata</t>
  </si>
  <si>
    <t>N3 Nacional</t>
  </si>
  <si>
    <t>Dieter Reyes</t>
  </si>
  <si>
    <t>Nelson Siñani</t>
  </si>
  <si>
    <t>Ali Abo El Nour, Franklin Quiñajo</t>
  </si>
  <si>
    <t>Panfilo Condori, Guido Hartel</t>
  </si>
  <si>
    <t>Jorge Frigerio, Rosmery Condori</t>
  </si>
  <si>
    <t>Silverio Trujillo, Lupo Hinojosa</t>
  </si>
  <si>
    <t>Miguel Corpus, Jorge Corpus</t>
  </si>
  <si>
    <t>Rolando Castrillo, Alberto Castrillo</t>
  </si>
  <si>
    <t>Roberto Canaviri</t>
  </si>
  <si>
    <t>Javier Ortuño, Romer Gutierrez</t>
  </si>
  <si>
    <t>Ariel Apaza</t>
  </si>
  <si>
    <t>DNS</t>
  </si>
  <si>
    <t>ss,milesimas</t>
  </si>
  <si>
    <t>N3 Codasur</t>
  </si>
  <si>
    <t>Posición general</t>
  </si>
  <si>
    <t>vuelta 1</t>
  </si>
  <si>
    <t>vuelta 2</t>
  </si>
  <si>
    <t>vuelta 3</t>
  </si>
  <si>
    <t>vuelta 4</t>
  </si>
  <si>
    <t>vuelta 5</t>
  </si>
  <si>
    <t>vuelta 6</t>
  </si>
  <si>
    <t>vuelta 7</t>
  </si>
  <si>
    <t>vuelta 8</t>
  </si>
  <si>
    <t>8 vueltas</t>
  </si>
  <si>
    <t>Aban</t>
  </si>
  <si>
    <t>aban</t>
  </si>
  <si>
    <t>DNF</t>
  </si>
  <si>
    <t>parciales</t>
  </si>
  <si>
    <t>2da manga</t>
  </si>
  <si>
    <t>1ra manga</t>
  </si>
  <si>
    <t>sumado</t>
  </si>
  <si>
    <t>tiempo 2da manga</t>
  </si>
  <si>
    <t>tiempo 1ra manga</t>
  </si>
  <si>
    <t>pos 2da manga</t>
  </si>
  <si>
    <t>posicion categoria</t>
  </si>
  <si>
    <t>pos 2da manga-</t>
  </si>
  <si>
    <t>-</t>
  </si>
  <si>
    <t>no time</t>
  </si>
  <si>
    <t xml:space="preserve"> - 1 vuelta</t>
  </si>
  <si>
    <t xml:space="preserve"> - 2 vueltas</t>
  </si>
  <si>
    <t>posicion general por  tiempo sumado</t>
  </si>
  <si>
    <t>participantes :10</t>
  </si>
  <si>
    <t>participantes :17</t>
  </si>
  <si>
    <t>hora de partida: 10:45</t>
  </si>
  <si>
    <t>general</t>
  </si>
  <si>
    <t>Diff</t>
  </si>
  <si>
    <t>hora de partida: 12:30</t>
  </si>
  <si>
    <t>participantes :15</t>
  </si>
  <si>
    <t xml:space="preserve">marco tiempo de clasificacion pero no partio. </t>
  </si>
  <si>
    <t>promedio velocidad</t>
  </si>
  <si>
    <t>pos gral 2da manga</t>
  </si>
  <si>
    <t>hora de partida: 11:45</t>
  </si>
  <si>
    <t>tiempo aprox.</t>
  </si>
  <si>
    <t>Control: Windsor Antequera, Cristian Conitzer, Gabriel Capriles</t>
  </si>
  <si>
    <t>Resultados en internet:  www.conitzer.de/automovilismo</t>
  </si>
  <si>
    <t>Asociación Departamental de Automovilismo La Paz</t>
  </si>
  <si>
    <t>Domingo, 15 de julio de 2012</t>
  </si>
</sst>
</file>

<file path=xl/styles.xml><?xml version="1.0" encoding="utf-8"?>
<styleSheet xmlns="http://schemas.openxmlformats.org/spreadsheetml/2006/main">
  <numFmts count="43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Bs&quot;\ #,##0_);\(&quot;Bs&quot;\ #,##0\)"/>
    <numFmt numFmtId="173" formatCode="&quot;Bs&quot;\ #,##0_);[Red]\(&quot;Bs&quot;\ #,##0\)"/>
    <numFmt numFmtId="174" formatCode="&quot;Bs&quot;\ #,##0.00_);\(&quot;Bs&quot;\ #,##0.00\)"/>
    <numFmt numFmtId="175" formatCode="&quot;Bs&quot;\ #,##0.00_);[Red]\(&quot;Bs&quot;\ #,##0.00\)"/>
    <numFmt numFmtId="176" formatCode="_(&quot;Bs&quot;\ * #,##0_);_(&quot;Bs&quot;\ * \(#,##0\);_(&quot;Bs&quot;\ * &quot;-&quot;_);_(@_)"/>
    <numFmt numFmtId="177" formatCode="_(&quot;Bs&quot;\ * #,##0.00_);_(&quot;Bs&quot;\ * \(#,##0.00\);_(&quot;Bs&quot;\ * &quot;-&quot;??_);_(@_)"/>
    <numFmt numFmtId="178" formatCode="&quot;$b&quot;\ #,##0;&quot;$b&quot;\ \-#,##0"/>
    <numFmt numFmtId="179" formatCode="&quot;$b&quot;\ #,##0;[Red]&quot;$b&quot;\ \-#,##0"/>
    <numFmt numFmtId="180" formatCode="&quot;$b&quot;\ #,##0.00;&quot;$b&quot;\ \-#,##0.00"/>
    <numFmt numFmtId="181" formatCode="&quot;$b&quot;\ #,##0.00;[Red]&quot;$b&quot;\ \-#,##0.00"/>
    <numFmt numFmtId="182" formatCode="_ &quot;$b&quot;\ * #,##0_ ;_ &quot;$b&quot;\ * \-#,##0_ ;_ &quot;$b&quot;\ * &quot;-&quot;_ ;_ @_ "/>
    <numFmt numFmtId="183" formatCode="_ * #,##0_ ;_ * \-#,##0_ ;_ * &quot;-&quot;_ ;_ @_ "/>
    <numFmt numFmtId="184" formatCode="_ &quot;$b&quot;\ * #,##0.00_ ;_ &quot;$b&quot;\ * \-#,##0.00_ ;_ &quot;$b&quot;\ * &quot;-&quot;??_ ;_ @_ "/>
    <numFmt numFmtId="185" formatCode="_ * #,##0.00_ ;_ * \-#,##0.00_ ;_ * &quot;-&quot;??_ ;_ @_ "/>
    <numFmt numFmtId="186" formatCode="0.0\ &quot;km&quot;"/>
    <numFmt numFmtId="187" formatCode="0.00\ &quot;km/h&quot;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[hh]:mm:ss.00"/>
    <numFmt numFmtId="193" formatCode="[m]:ss.00"/>
    <numFmt numFmtId="194" formatCode="m:ss.000"/>
    <numFmt numFmtId="195" formatCode="s.000"/>
    <numFmt numFmtId="196" formatCode="[m]:ss.000"/>
    <numFmt numFmtId="197" formatCode="ss.000"/>
    <numFmt numFmtId="198" formatCode="m:ss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1" fontId="0" fillId="0" borderId="0" xfId="0" applyNumberFormat="1" applyBorder="1" applyAlignment="1">
      <alignment/>
    </xf>
    <xf numFmtId="186" fontId="0" fillId="0" borderId="0" xfId="0" applyNumberFormat="1" applyAlignment="1">
      <alignment horizontal="left"/>
    </xf>
    <xf numFmtId="187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1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21" fontId="0" fillId="0" borderId="13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194" fontId="0" fillId="0" borderId="12" xfId="0" applyNumberFormat="1" applyBorder="1" applyAlignment="1">
      <alignment/>
    </xf>
    <xf numFmtId="194" fontId="0" fillId="0" borderId="12" xfId="0" applyNumberFormat="1" applyFont="1" applyBorder="1" applyAlignment="1">
      <alignment/>
    </xf>
    <xf numFmtId="195" fontId="0" fillId="0" borderId="12" xfId="0" applyNumberFormat="1" applyBorder="1" applyAlignment="1">
      <alignment/>
    </xf>
    <xf numFmtId="193" fontId="0" fillId="0" borderId="12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4" xfId="0" applyBorder="1" applyAlignment="1">
      <alignment/>
    </xf>
    <xf numFmtId="194" fontId="0" fillId="0" borderId="14" xfId="0" applyNumberFormat="1" applyBorder="1" applyAlignment="1">
      <alignment/>
    </xf>
    <xf numFmtId="47" fontId="0" fillId="0" borderId="14" xfId="0" applyNumberFormat="1" applyBorder="1" applyAlignment="1">
      <alignment/>
    </xf>
    <xf numFmtId="196" fontId="0" fillId="0" borderId="0" xfId="0" applyNumberFormat="1" applyAlignment="1">
      <alignment/>
    </xf>
    <xf numFmtId="194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196" fontId="0" fillId="0" borderId="14" xfId="0" applyNumberFormat="1" applyBorder="1" applyAlignment="1">
      <alignment/>
    </xf>
    <xf numFmtId="0" fontId="0" fillId="0" borderId="14" xfId="0" applyNumberFormat="1" applyBorder="1" applyAlignment="1">
      <alignment horizontal="center"/>
    </xf>
    <xf numFmtId="196" fontId="1" fillId="0" borderId="14" xfId="0" applyNumberFormat="1" applyFont="1" applyBorder="1" applyAlignment="1">
      <alignment/>
    </xf>
    <xf numFmtId="196" fontId="0" fillId="0" borderId="14" xfId="0" applyNumberFormat="1" applyFont="1" applyBorder="1" applyAlignment="1">
      <alignment/>
    </xf>
    <xf numFmtId="196" fontId="1" fillId="0" borderId="14" xfId="0" applyNumberFormat="1" applyFont="1" applyBorder="1" applyAlignment="1" quotePrefix="1">
      <alignment/>
    </xf>
    <xf numFmtId="196" fontId="1" fillId="0" borderId="15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Border="1" applyAlignment="1">
      <alignment/>
    </xf>
    <xf numFmtId="186" fontId="0" fillId="0" borderId="0" xfId="0" applyNumberFormat="1" applyBorder="1" applyAlignment="1">
      <alignment horizontal="left"/>
    </xf>
    <xf numFmtId="187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196" fontId="0" fillId="0" borderId="0" xfId="0" applyNumberFormat="1" applyBorder="1" applyAlignment="1">
      <alignment/>
    </xf>
    <xf numFmtId="194" fontId="0" fillId="0" borderId="0" xfId="0" applyNumberFormat="1" applyBorder="1" applyAlignment="1">
      <alignment/>
    </xf>
    <xf numFmtId="195" fontId="0" fillId="0" borderId="0" xfId="0" applyNumberFormat="1" applyBorder="1" applyAlignment="1">
      <alignment/>
    </xf>
    <xf numFmtId="194" fontId="0" fillId="0" borderId="0" xfId="0" applyNumberFormat="1" applyFont="1" applyBorder="1" applyAlignment="1">
      <alignment/>
    </xf>
    <xf numFmtId="194" fontId="1" fillId="0" borderId="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196" fontId="0" fillId="0" borderId="12" xfId="0" applyNumberFormat="1" applyBorder="1" applyAlignment="1">
      <alignment horizontal="center"/>
    </xf>
    <xf numFmtId="195" fontId="0" fillId="0" borderId="12" xfId="0" applyNumberFormat="1" applyBorder="1" applyAlignment="1">
      <alignment horizontal="center"/>
    </xf>
    <xf numFmtId="47" fontId="0" fillId="0" borderId="12" xfId="0" applyNumberFormat="1" applyBorder="1" applyAlignment="1">
      <alignment/>
    </xf>
    <xf numFmtId="196" fontId="0" fillId="0" borderId="15" xfId="0" applyNumberFormat="1" applyBorder="1" applyAlignment="1">
      <alignment/>
    </xf>
    <xf numFmtId="194" fontId="0" fillId="0" borderId="15" xfId="0" applyNumberFormat="1" applyBorder="1" applyAlignment="1">
      <alignment/>
    </xf>
    <xf numFmtId="195" fontId="0" fillId="0" borderId="14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196" fontId="0" fillId="0" borderId="14" xfId="0" applyNumberFormat="1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10" xfId="0" applyFont="1" applyFill="1" applyBorder="1" applyAlignment="1">
      <alignment wrapText="1"/>
    </xf>
    <xf numFmtId="0" fontId="0" fillId="0" borderId="14" xfId="0" applyBorder="1" applyAlignment="1">
      <alignment horizontal="center"/>
    </xf>
    <xf numFmtId="196" fontId="0" fillId="0" borderId="14" xfId="0" applyNumberForma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view="pageBreakPreview" zoomScale="90" zoomScaleSheetLayoutView="90" zoomScalePageLayoutView="0" workbookViewId="0" topLeftCell="A1">
      <selection activeCell="C1" sqref="C1:C2"/>
    </sheetView>
  </sheetViews>
  <sheetFormatPr defaultColWidth="11.421875" defaultRowHeight="12.75"/>
  <cols>
    <col min="1" max="1" width="16.7109375" style="0" bestFit="1" customWidth="1"/>
    <col min="2" max="2" width="9.140625" style="0" customWidth="1"/>
    <col min="3" max="3" width="11.421875" style="0" customWidth="1"/>
    <col min="4" max="4" width="29.00390625" style="0" customWidth="1"/>
    <col min="5" max="5" width="15.7109375" style="0" customWidth="1"/>
    <col min="6" max="7" width="15.28125" style="0" customWidth="1"/>
  </cols>
  <sheetData>
    <row r="1" ht="12.75">
      <c r="C1" t="s">
        <v>83</v>
      </c>
    </row>
    <row r="2" ht="12.75">
      <c r="C2" t="s">
        <v>84</v>
      </c>
    </row>
    <row r="3" ht="12.75">
      <c r="C3" t="s">
        <v>11</v>
      </c>
    </row>
    <row r="4" ht="12.75">
      <c r="C4" t="s">
        <v>6</v>
      </c>
    </row>
    <row r="5" ht="12.75">
      <c r="C5" s="6" t="s">
        <v>70</v>
      </c>
    </row>
    <row r="6" spans="3:6" ht="12.75">
      <c r="C6" s="6" t="s">
        <v>71</v>
      </c>
      <c r="F6" t="s">
        <v>4</v>
      </c>
    </row>
    <row r="8" spans="3:7" ht="12.75">
      <c r="C8" t="s">
        <v>5</v>
      </c>
      <c r="E8" s="4">
        <v>3.2</v>
      </c>
      <c r="F8" s="5">
        <f>$E8*1/F13/24</f>
        <v>81.51539381417038</v>
      </c>
      <c r="G8" s="5"/>
    </row>
    <row r="9" ht="12.75">
      <c r="B9" t="s">
        <v>14</v>
      </c>
    </row>
    <row r="10" ht="12.75">
      <c r="C10" t="s">
        <v>7</v>
      </c>
    </row>
    <row r="11" spans="2:7" ht="12.75">
      <c r="B11" s="1"/>
      <c r="C11" s="1"/>
      <c r="D11" s="1" t="s">
        <v>0</v>
      </c>
      <c r="E11" s="1" t="s">
        <v>3</v>
      </c>
      <c r="F11" s="1" t="s">
        <v>1</v>
      </c>
      <c r="G11" s="1" t="s">
        <v>18</v>
      </c>
    </row>
    <row r="12" spans="1:7" ht="13.5" customHeight="1">
      <c r="A12" s="7" t="s">
        <v>15</v>
      </c>
      <c r="B12" s="7" t="s">
        <v>17</v>
      </c>
      <c r="C12" s="7" t="s">
        <v>16</v>
      </c>
      <c r="D12" s="7" t="s">
        <v>8</v>
      </c>
      <c r="E12" s="7"/>
      <c r="F12" s="7"/>
      <c r="G12" s="18" t="s">
        <v>40</v>
      </c>
    </row>
    <row r="13" spans="1:6" ht="17.25" customHeight="1">
      <c r="A13" s="8" t="s">
        <v>20</v>
      </c>
      <c r="B13" s="8">
        <v>1</v>
      </c>
      <c r="C13" s="8">
        <v>912</v>
      </c>
      <c r="D13" s="8" t="s">
        <v>31</v>
      </c>
      <c r="E13" s="8" t="s">
        <v>9</v>
      </c>
      <c r="F13" s="15">
        <v>0.0016356828703703705</v>
      </c>
    </row>
    <row r="14" spans="1:7" ht="17.25" customHeight="1">
      <c r="A14" s="13" t="s">
        <v>20</v>
      </c>
      <c r="B14" s="8">
        <v>4</v>
      </c>
      <c r="C14" s="13">
        <v>926</v>
      </c>
      <c r="D14" s="13" t="s">
        <v>36</v>
      </c>
      <c r="E14" s="8"/>
      <c r="F14" s="15">
        <v>0.001638425925925926</v>
      </c>
      <c r="G14" s="17">
        <f>F14-F$13</f>
        <v>2.743055555555528E-06</v>
      </c>
    </row>
    <row r="15" spans="1:7" ht="17.25" customHeight="1">
      <c r="A15" s="8" t="s">
        <v>20</v>
      </c>
      <c r="B15" s="8">
        <v>2</v>
      </c>
      <c r="C15" s="8">
        <v>917</v>
      </c>
      <c r="D15" s="8" t="s">
        <v>21</v>
      </c>
      <c r="E15" s="8"/>
      <c r="F15" s="15">
        <v>0.0017835648148148149</v>
      </c>
      <c r="G15" s="17">
        <f>F15-F$13</f>
        <v>0.0001478819444444444</v>
      </c>
    </row>
    <row r="16" spans="1:7" ht="17.25" customHeight="1">
      <c r="A16" s="8" t="s">
        <v>20</v>
      </c>
      <c r="B16" s="8">
        <v>3</v>
      </c>
      <c r="C16" s="8">
        <v>916</v>
      </c>
      <c r="D16" s="8" t="s">
        <v>22</v>
      </c>
      <c r="E16" s="8"/>
      <c r="F16" s="16" t="s">
        <v>39</v>
      </c>
      <c r="G16" s="9"/>
    </row>
    <row r="17" spans="1:7" ht="17.25" customHeight="1">
      <c r="A17" s="8"/>
      <c r="B17" s="8"/>
      <c r="C17" s="8"/>
      <c r="D17" s="8"/>
      <c r="E17" s="8"/>
      <c r="F17" s="5">
        <f>$E8*1/F18/24</f>
        <v>94.6901200065757</v>
      </c>
      <c r="G17" s="9"/>
    </row>
    <row r="18" spans="1:7" ht="17.25" customHeight="1">
      <c r="A18" s="13" t="s">
        <v>10</v>
      </c>
      <c r="B18" s="8">
        <v>4</v>
      </c>
      <c r="C18" s="8">
        <v>212</v>
      </c>
      <c r="D18" s="13" t="s">
        <v>37</v>
      </c>
      <c r="E18" s="15">
        <v>0.001449421296296296</v>
      </c>
      <c r="F18" s="15">
        <v>0.001408101851851852</v>
      </c>
      <c r="G18" s="17"/>
    </row>
    <row r="19" spans="1:7" ht="17.25" customHeight="1">
      <c r="A19" s="8" t="s">
        <v>10</v>
      </c>
      <c r="B19" s="8">
        <v>1</v>
      </c>
      <c r="C19" s="8">
        <v>344</v>
      </c>
      <c r="D19" s="8" t="s">
        <v>24</v>
      </c>
      <c r="E19" s="8"/>
      <c r="F19" s="15">
        <v>0.0014153125000000001</v>
      </c>
      <c r="G19" s="17">
        <f>F19-F$18</f>
        <v>7.210648148148115E-06</v>
      </c>
    </row>
    <row r="20" spans="1:7" ht="17.25" customHeight="1">
      <c r="A20" s="8" t="s">
        <v>10</v>
      </c>
      <c r="B20" s="8">
        <v>2</v>
      </c>
      <c r="C20" s="8">
        <v>555</v>
      </c>
      <c r="D20" s="8" t="s">
        <v>32</v>
      </c>
      <c r="E20" s="8"/>
      <c r="F20" s="15">
        <v>0.001419212962962963</v>
      </c>
      <c r="G20" s="17">
        <f aca="true" t="shared" si="0" ref="G20:G26">F20-F$18</f>
        <v>1.1111111111111044E-05</v>
      </c>
    </row>
    <row r="21" spans="1:7" ht="17.25" customHeight="1">
      <c r="A21" s="8" t="s">
        <v>10</v>
      </c>
      <c r="B21" s="8">
        <v>3</v>
      </c>
      <c r="C21" s="8">
        <v>345</v>
      </c>
      <c r="D21" s="8" t="s">
        <v>23</v>
      </c>
      <c r="E21" s="8"/>
      <c r="F21" s="15">
        <v>0.0014451388888888888</v>
      </c>
      <c r="G21" s="17">
        <f t="shared" si="0"/>
        <v>3.703703703703681E-05</v>
      </c>
    </row>
    <row r="22" spans="1:7" ht="17.25" customHeight="1">
      <c r="A22" s="8" t="s">
        <v>10</v>
      </c>
      <c r="B22" s="8">
        <v>5</v>
      </c>
      <c r="C22" s="8">
        <v>492</v>
      </c>
      <c r="D22" s="8" t="s">
        <v>30</v>
      </c>
      <c r="E22" s="8"/>
      <c r="F22" s="15">
        <v>0.0014873842592592595</v>
      </c>
      <c r="G22" s="17">
        <f t="shared" si="0"/>
        <v>7.928240740740747E-05</v>
      </c>
    </row>
    <row r="23" spans="1:7" ht="17.25" customHeight="1">
      <c r="A23" s="8" t="s">
        <v>10</v>
      </c>
      <c r="B23" s="8">
        <v>6</v>
      </c>
      <c r="C23" s="8">
        <v>213</v>
      </c>
      <c r="D23" s="8" t="s">
        <v>25</v>
      </c>
      <c r="E23" s="8"/>
      <c r="F23" s="15">
        <v>0.0015584722222222224</v>
      </c>
      <c r="G23" s="17">
        <f t="shared" si="0"/>
        <v>0.00015037037037037037</v>
      </c>
    </row>
    <row r="24" spans="1:7" ht="17.25" customHeight="1">
      <c r="A24" s="8" t="s">
        <v>10</v>
      </c>
      <c r="B24" s="8">
        <v>7</v>
      </c>
      <c r="C24" s="8">
        <v>525</v>
      </c>
      <c r="D24" s="8" t="s">
        <v>33</v>
      </c>
      <c r="E24" s="8"/>
      <c r="F24" s="15">
        <v>0.0015729166666666667</v>
      </c>
      <c r="G24" s="17">
        <f t="shared" si="0"/>
        <v>0.00016481481481481468</v>
      </c>
    </row>
    <row r="25" spans="1:7" ht="17.25" customHeight="1">
      <c r="A25" s="8" t="s">
        <v>10</v>
      </c>
      <c r="B25" s="8">
        <v>8</v>
      </c>
      <c r="C25" s="8">
        <v>528</v>
      </c>
      <c r="D25" s="8" t="s">
        <v>26</v>
      </c>
      <c r="E25" s="8"/>
      <c r="F25" s="16">
        <v>0.0016276851851851851</v>
      </c>
      <c r="G25" s="17">
        <f t="shared" si="0"/>
        <v>0.00021958333333333313</v>
      </c>
    </row>
    <row r="26" spans="1:7" ht="17.25" customHeight="1">
      <c r="A26" s="13" t="s">
        <v>10</v>
      </c>
      <c r="B26" s="8">
        <v>9</v>
      </c>
      <c r="C26" s="8">
        <v>526</v>
      </c>
      <c r="D26" s="13" t="s">
        <v>38</v>
      </c>
      <c r="E26" s="8"/>
      <c r="F26" s="16">
        <v>0.0017702546296296297</v>
      </c>
      <c r="G26" s="17">
        <f t="shared" si="0"/>
        <v>0.00036215277777777765</v>
      </c>
    </row>
    <row r="27" spans="1:7" ht="17.25" customHeight="1">
      <c r="A27" s="8"/>
      <c r="B27" s="8"/>
      <c r="C27" s="8"/>
      <c r="D27" s="8"/>
      <c r="E27" s="8"/>
      <c r="F27" s="5">
        <f>$E8*1/F28/24</f>
        <v>97.46192893401015</v>
      </c>
      <c r="G27" s="17"/>
    </row>
    <row r="28" spans="1:7" ht="17.25" customHeight="1">
      <c r="A28" s="8" t="s">
        <v>27</v>
      </c>
      <c r="B28" s="8">
        <v>1</v>
      </c>
      <c r="C28" s="8">
        <v>102</v>
      </c>
      <c r="D28" s="8" t="s">
        <v>35</v>
      </c>
      <c r="E28" s="8"/>
      <c r="F28" s="16">
        <v>0.0013680555555555557</v>
      </c>
      <c r="G28" s="9"/>
    </row>
    <row r="29" spans="1:7" ht="17.25" customHeight="1">
      <c r="A29" s="13" t="s">
        <v>41</v>
      </c>
      <c r="B29" s="8">
        <v>2</v>
      </c>
      <c r="C29" s="8">
        <v>15</v>
      </c>
      <c r="D29" s="8" t="s">
        <v>28</v>
      </c>
      <c r="E29" s="8"/>
      <c r="F29" s="15">
        <v>0.0013895023148148148</v>
      </c>
      <c r="G29" s="17">
        <f>F29-F$28</f>
        <v>2.1446759259259032E-05</v>
      </c>
    </row>
    <row r="30" spans="1:7" ht="17.25" customHeight="1">
      <c r="A30" s="8" t="s">
        <v>27</v>
      </c>
      <c r="B30" s="8">
        <v>3</v>
      </c>
      <c r="C30" s="8">
        <v>113</v>
      </c>
      <c r="D30" s="8" t="s">
        <v>34</v>
      </c>
      <c r="E30" s="8"/>
      <c r="F30" s="15">
        <v>0.0013907754629629628</v>
      </c>
      <c r="G30" s="17">
        <f>F30-F$28</f>
        <v>2.2719907407407064E-05</v>
      </c>
    </row>
    <row r="31" spans="1:7" ht="17.25" customHeight="1">
      <c r="A31" s="8" t="s">
        <v>27</v>
      </c>
      <c r="B31" s="8">
        <v>4</v>
      </c>
      <c r="C31" s="8">
        <v>124</v>
      </c>
      <c r="D31" s="8" t="s">
        <v>29</v>
      </c>
      <c r="E31" s="8"/>
      <c r="F31" s="15">
        <v>0.001409085648148148</v>
      </c>
      <c r="G31" s="17">
        <f>F31-F$28</f>
        <v>4.103009259259229E-05</v>
      </c>
    </row>
    <row r="32" spans="1:7" ht="17.25" customHeight="1">
      <c r="A32" s="8"/>
      <c r="B32" s="8"/>
      <c r="C32" s="8"/>
      <c r="D32" s="8"/>
      <c r="E32" s="8"/>
      <c r="F32" s="15"/>
      <c r="G32" s="9"/>
    </row>
    <row r="33" spans="1:7" ht="17.25" customHeight="1">
      <c r="A33" s="8"/>
      <c r="B33" s="8"/>
      <c r="C33" s="13" t="s">
        <v>82</v>
      </c>
      <c r="D33" s="8"/>
      <c r="E33" s="8"/>
      <c r="F33" s="9"/>
      <c r="G33" s="9"/>
    </row>
    <row r="34" spans="1:7" ht="17.25" customHeight="1">
      <c r="A34" s="10"/>
      <c r="B34" s="10"/>
      <c r="C34" s="14" t="s">
        <v>81</v>
      </c>
      <c r="D34" s="10"/>
      <c r="E34" s="10"/>
      <c r="F34" s="11"/>
      <c r="G34" s="11"/>
    </row>
  </sheetData>
  <sheetProtection/>
  <printOptions/>
  <pageMargins left="0.75" right="0.75" top="1" bottom="1" header="0" footer="0"/>
  <pageSetup orientation="portrait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view="pageBreakPreview" zoomScaleSheetLayoutView="100" zoomScalePageLayoutView="0" workbookViewId="0" topLeftCell="A1">
      <selection activeCell="C1" sqref="C1:C2"/>
    </sheetView>
  </sheetViews>
  <sheetFormatPr defaultColWidth="11.421875" defaultRowHeight="12.75"/>
  <cols>
    <col min="1" max="3" width="11.421875" style="0" customWidth="1"/>
    <col min="4" max="4" width="25.00390625" style="0" customWidth="1"/>
  </cols>
  <sheetData>
    <row r="1" ht="12.75">
      <c r="C1" t="s">
        <v>83</v>
      </c>
    </row>
    <row r="2" ht="12.75">
      <c r="C2" t="s">
        <v>84</v>
      </c>
    </row>
    <row r="3" ht="12.75">
      <c r="C3" t="s">
        <v>11</v>
      </c>
    </row>
    <row r="4" ht="12.75">
      <c r="C4" t="s">
        <v>6</v>
      </c>
    </row>
    <row r="5" ht="12.75">
      <c r="C5" s="6" t="s">
        <v>70</v>
      </c>
    </row>
    <row r="6" spans="3:6" ht="12.75">
      <c r="C6" t="s">
        <v>71</v>
      </c>
      <c r="F6" t="s">
        <v>4</v>
      </c>
    </row>
    <row r="8" spans="3:7" ht="12.75">
      <c r="C8" t="s">
        <v>5</v>
      </c>
      <c r="E8" s="4">
        <v>3.2</v>
      </c>
      <c r="F8" s="5">
        <f>$E8*1/F13/24</f>
        <v>97.46192893401015</v>
      </c>
      <c r="G8" s="5"/>
    </row>
    <row r="9" ht="12.75">
      <c r="B9" t="s">
        <v>14</v>
      </c>
    </row>
    <row r="10" spans="2:3" ht="12.75">
      <c r="B10" s="6" t="s">
        <v>72</v>
      </c>
      <c r="C10" t="s">
        <v>7</v>
      </c>
    </row>
    <row r="11" spans="2:7" ht="12.75">
      <c r="B11" s="1"/>
      <c r="C11" s="1"/>
      <c r="D11" s="1" t="s">
        <v>0</v>
      </c>
      <c r="E11" s="1" t="s">
        <v>3</v>
      </c>
      <c r="F11" s="1" t="s">
        <v>1</v>
      </c>
      <c r="G11" s="1" t="s">
        <v>18</v>
      </c>
    </row>
    <row r="12" spans="1:7" ht="12.75">
      <c r="A12" s="7" t="s">
        <v>15</v>
      </c>
      <c r="B12" s="19" t="s">
        <v>42</v>
      </c>
      <c r="C12" s="7" t="s">
        <v>16</v>
      </c>
      <c r="D12" s="7" t="s">
        <v>8</v>
      </c>
      <c r="E12" s="7"/>
      <c r="F12" s="7"/>
      <c r="G12" s="7"/>
    </row>
    <row r="13" spans="1:7" ht="12.75">
      <c r="A13" s="8" t="s">
        <v>27</v>
      </c>
      <c r="B13" s="20">
        <v>1</v>
      </c>
      <c r="C13" s="20">
        <v>102</v>
      </c>
      <c r="D13" s="8" t="s">
        <v>35</v>
      </c>
      <c r="E13" s="8"/>
      <c r="F13" s="16">
        <v>0.0013680555555555557</v>
      </c>
      <c r="G13" s="9"/>
    </row>
    <row r="14" spans="1:7" ht="12.75">
      <c r="A14" s="13" t="s">
        <v>41</v>
      </c>
      <c r="B14" s="20">
        <v>2</v>
      </c>
      <c r="C14" s="20">
        <v>15</v>
      </c>
      <c r="D14" s="8" t="s">
        <v>28</v>
      </c>
      <c r="E14" s="8"/>
      <c r="F14" s="15">
        <v>0.0013895023148148148</v>
      </c>
      <c r="G14" s="17">
        <f>F14-F$13</f>
        <v>2.1446759259259032E-05</v>
      </c>
    </row>
    <row r="15" spans="1:7" ht="12.75">
      <c r="A15" s="8" t="s">
        <v>27</v>
      </c>
      <c r="B15" s="20">
        <v>3</v>
      </c>
      <c r="C15" s="20">
        <v>113</v>
      </c>
      <c r="D15" s="8" t="s">
        <v>34</v>
      </c>
      <c r="E15" s="8"/>
      <c r="F15" s="15">
        <v>0.0013907754629629628</v>
      </c>
      <c r="G15" s="17">
        <f aca="true" t="shared" si="0" ref="G15:G28">F15-F$13</f>
        <v>2.2719907407407064E-05</v>
      </c>
    </row>
    <row r="16" spans="1:7" ht="12.75">
      <c r="A16" s="13" t="s">
        <v>10</v>
      </c>
      <c r="B16" s="20">
        <v>4</v>
      </c>
      <c r="C16" s="20">
        <v>212</v>
      </c>
      <c r="D16" s="13" t="s">
        <v>37</v>
      </c>
      <c r="E16" s="15">
        <v>0.001449421296296296</v>
      </c>
      <c r="F16" s="15">
        <v>0.001408101851851852</v>
      </c>
      <c r="G16" s="17">
        <f t="shared" si="0"/>
        <v>4.004629629629627E-05</v>
      </c>
    </row>
    <row r="17" spans="1:7" ht="12.75">
      <c r="A17" s="8" t="s">
        <v>27</v>
      </c>
      <c r="B17" s="20">
        <v>5</v>
      </c>
      <c r="C17" s="20">
        <v>124</v>
      </c>
      <c r="D17" s="8" t="s">
        <v>29</v>
      </c>
      <c r="E17" s="8"/>
      <c r="F17" s="15">
        <v>0.001409085648148148</v>
      </c>
      <c r="G17" s="17">
        <f t="shared" si="0"/>
        <v>4.103009259259229E-05</v>
      </c>
    </row>
    <row r="18" spans="1:7" ht="12.75">
      <c r="A18" s="8" t="s">
        <v>10</v>
      </c>
      <c r="B18" s="20">
        <v>6</v>
      </c>
      <c r="C18" s="20">
        <v>344</v>
      </c>
      <c r="D18" s="8" t="s">
        <v>24</v>
      </c>
      <c r="E18" s="8"/>
      <c r="F18" s="15">
        <v>0.0014153125000000001</v>
      </c>
      <c r="G18" s="17">
        <f t="shared" si="0"/>
        <v>4.7256944444444386E-05</v>
      </c>
    </row>
    <row r="19" spans="1:7" ht="12.75">
      <c r="A19" s="8" t="s">
        <v>10</v>
      </c>
      <c r="B19" s="20">
        <v>7</v>
      </c>
      <c r="C19" s="20">
        <v>555</v>
      </c>
      <c r="D19" s="8" t="s">
        <v>32</v>
      </c>
      <c r="E19" s="8"/>
      <c r="F19" s="15">
        <v>0.001419212962962963</v>
      </c>
      <c r="G19" s="17">
        <f t="shared" si="0"/>
        <v>5.1157407407407315E-05</v>
      </c>
    </row>
    <row r="20" spans="1:7" ht="12.75">
      <c r="A20" s="8" t="s">
        <v>10</v>
      </c>
      <c r="B20" s="20">
        <v>8</v>
      </c>
      <c r="C20" s="20">
        <v>345</v>
      </c>
      <c r="D20" s="8" t="s">
        <v>23</v>
      </c>
      <c r="E20" s="8"/>
      <c r="F20" s="15">
        <v>0.0014451388888888888</v>
      </c>
      <c r="G20" s="17">
        <f t="shared" si="0"/>
        <v>7.708333333333308E-05</v>
      </c>
    </row>
    <row r="21" spans="1:7" ht="12.75">
      <c r="A21" s="8" t="s">
        <v>10</v>
      </c>
      <c r="B21" s="20">
        <v>9</v>
      </c>
      <c r="C21" s="20">
        <v>492</v>
      </c>
      <c r="D21" s="8" t="s">
        <v>30</v>
      </c>
      <c r="E21" s="8"/>
      <c r="F21" s="15">
        <v>0.0014873842592592595</v>
      </c>
      <c r="G21" s="17">
        <f t="shared" si="0"/>
        <v>0.00011932870370370374</v>
      </c>
    </row>
    <row r="22" spans="1:7" ht="12.75">
      <c r="A22" s="8" t="s">
        <v>10</v>
      </c>
      <c r="B22" s="20">
        <v>10</v>
      </c>
      <c r="C22" s="20">
        <v>213</v>
      </c>
      <c r="D22" s="8" t="s">
        <v>25</v>
      </c>
      <c r="E22" s="8"/>
      <c r="F22" s="15">
        <v>0.0015584722222222224</v>
      </c>
      <c r="G22" s="17">
        <f t="shared" si="0"/>
        <v>0.00019041666666666664</v>
      </c>
    </row>
    <row r="23" spans="1:7" ht="12.75">
      <c r="A23" s="8" t="s">
        <v>10</v>
      </c>
      <c r="B23" s="20">
        <v>11</v>
      </c>
      <c r="C23" s="20">
        <v>525</v>
      </c>
      <c r="D23" s="8" t="s">
        <v>33</v>
      </c>
      <c r="E23" s="8"/>
      <c r="F23" s="15">
        <v>0.0015729166666666667</v>
      </c>
      <c r="G23" s="17">
        <f t="shared" si="0"/>
        <v>0.00020486111111111096</v>
      </c>
    </row>
    <row r="24" spans="1:7" ht="12.75">
      <c r="A24" s="8" t="s">
        <v>10</v>
      </c>
      <c r="B24" s="20">
        <v>12</v>
      </c>
      <c r="C24" s="20">
        <v>528</v>
      </c>
      <c r="D24" s="8" t="s">
        <v>26</v>
      </c>
      <c r="E24" s="8"/>
      <c r="F24" s="16">
        <v>0.0016276851851851851</v>
      </c>
      <c r="G24" s="17">
        <f t="shared" si="0"/>
        <v>0.0002596296296296294</v>
      </c>
    </row>
    <row r="25" spans="1:7" ht="12.75">
      <c r="A25" s="8" t="s">
        <v>20</v>
      </c>
      <c r="B25" s="20">
        <v>13</v>
      </c>
      <c r="C25" s="20">
        <v>912</v>
      </c>
      <c r="D25" s="8" t="s">
        <v>31</v>
      </c>
      <c r="E25" s="8" t="s">
        <v>9</v>
      </c>
      <c r="F25" s="15">
        <v>0.0016356828703703705</v>
      </c>
      <c r="G25" s="17">
        <f t="shared" si="0"/>
        <v>0.0002676273148148147</v>
      </c>
    </row>
    <row r="26" spans="1:7" ht="12.75">
      <c r="A26" s="13" t="s">
        <v>20</v>
      </c>
      <c r="B26" s="20">
        <v>14</v>
      </c>
      <c r="C26" s="21">
        <v>926</v>
      </c>
      <c r="D26" s="13" t="s">
        <v>36</v>
      </c>
      <c r="E26" s="8"/>
      <c r="F26" s="15">
        <v>0.001638425925925926</v>
      </c>
      <c r="G26" s="17">
        <f t="shared" si="0"/>
        <v>0.00027037037037037025</v>
      </c>
    </row>
    <row r="27" spans="1:7" ht="12.75">
      <c r="A27" s="13" t="s">
        <v>10</v>
      </c>
      <c r="B27" s="20">
        <v>15</v>
      </c>
      <c r="C27" s="20">
        <v>526</v>
      </c>
      <c r="D27" s="13" t="s">
        <v>38</v>
      </c>
      <c r="E27" s="8"/>
      <c r="F27" s="16">
        <v>0.0017702546296296297</v>
      </c>
      <c r="G27" s="17">
        <f t="shared" si="0"/>
        <v>0.0004021990740740739</v>
      </c>
    </row>
    <row r="28" spans="1:7" ht="12.75">
      <c r="A28" s="8" t="s">
        <v>20</v>
      </c>
      <c r="B28" s="20">
        <v>16</v>
      </c>
      <c r="C28" s="20">
        <v>917</v>
      </c>
      <c r="D28" s="8" t="s">
        <v>21</v>
      </c>
      <c r="E28" s="8"/>
      <c r="F28" s="15">
        <v>0.0017835648148148149</v>
      </c>
      <c r="G28" s="17">
        <f t="shared" si="0"/>
        <v>0.00041550925925925913</v>
      </c>
    </row>
    <row r="29" spans="1:7" ht="12.75">
      <c r="A29" s="8" t="s">
        <v>20</v>
      </c>
      <c r="B29" s="20">
        <v>17</v>
      </c>
      <c r="C29" s="20">
        <v>916</v>
      </c>
      <c r="D29" s="8" t="s">
        <v>22</v>
      </c>
      <c r="E29" s="8"/>
      <c r="F29" s="16" t="s">
        <v>39</v>
      </c>
      <c r="G29" s="9"/>
    </row>
    <row r="30" spans="1:7" ht="12.75">
      <c r="A30" s="8"/>
      <c r="B30" s="8"/>
      <c r="C30" s="8"/>
      <c r="D30" s="8"/>
      <c r="E30" s="8"/>
      <c r="F30" s="15"/>
      <c r="G30" s="9"/>
    </row>
    <row r="31" spans="1:7" ht="12.75">
      <c r="A31" s="8"/>
      <c r="B31" s="8"/>
      <c r="C31" s="8"/>
      <c r="D31" s="8"/>
      <c r="E31" s="8"/>
      <c r="F31" s="15"/>
      <c r="G31" s="17"/>
    </row>
    <row r="32" spans="1:7" ht="12.75">
      <c r="A32" s="8"/>
      <c r="B32" s="8"/>
      <c r="C32" s="8"/>
      <c r="D32" s="8"/>
      <c r="E32" s="8"/>
      <c r="F32" s="15"/>
      <c r="G32" s="9"/>
    </row>
    <row r="33" spans="1:7" ht="12.75">
      <c r="A33" s="8"/>
      <c r="B33" s="8"/>
      <c r="C33" s="13" t="s">
        <v>82</v>
      </c>
      <c r="D33" s="8"/>
      <c r="E33" s="8"/>
      <c r="F33" s="9"/>
      <c r="G33" s="9"/>
    </row>
    <row r="34" spans="1:7" ht="12.75">
      <c r="A34" s="10"/>
      <c r="B34" s="10"/>
      <c r="C34" s="14" t="s">
        <v>81</v>
      </c>
      <c r="D34" s="10"/>
      <c r="E34" s="10"/>
      <c r="F34" s="11"/>
      <c r="G34" s="11"/>
    </row>
  </sheetData>
  <sheetProtection/>
  <printOptions/>
  <pageMargins left="0.75" right="0.75" top="1" bottom="1" header="0" footer="0"/>
  <pageSetup orientation="portrait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view="pageBreakPreview" zoomScale="80" zoomScaleSheetLayoutView="80" zoomScalePageLayoutView="0" workbookViewId="0" topLeftCell="A1">
      <selection activeCell="C1" sqref="C1:C2"/>
    </sheetView>
  </sheetViews>
  <sheetFormatPr defaultColWidth="9.57421875" defaultRowHeight="12.75"/>
  <cols>
    <col min="1" max="3" width="9.57421875" style="0" customWidth="1"/>
    <col min="4" max="4" width="30.8515625" style="0" customWidth="1"/>
    <col min="5" max="12" width="12.140625" style="0" customWidth="1"/>
  </cols>
  <sheetData>
    <row r="1" ht="12.75">
      <c r="C1" t="s">
        <v>83</v>
      </c>
    </row>
    <row r="2" ht="12.75">
      <c r="C2" t="s">
        <v>84</v>
      </c>
    </row>
    <row r="3" ht="12.75">
      <c r="C3" t="s">
        <v>11</v>
      </c>
    </row>
    <row r="4" ht="12.75">
      <c r="C4" t="s">
        <v>6</v>
      </c>
    </row>
    <row r="5" ht="12.75">
      <c r="C5" s="6" t="s">
        <v>75</v>
      </c>
    </row>
    <row r="6" ht="12.75">
      <c r="C6" t="s">
        <v>79</v>
      </c>
    </row>
    <row r="8" spans="3:12" ht="12.75">
      <c r="C8" t="s">
        <v>5</v>
      </c>
      <c r="E8" s="4">
        <v>3.2</v>
      </c>
      <c r="F8" s="4"/>
      <c r="G8" s="5">
        <f>$E8*3/G13/24</f>
        <v>95.40609704588935</v>
      </c>
      <c r="H8" s="5">
        <f>$E8*4/H13/24</f>
        <v>95.74428297754747</v>
      </c>
      <c r="I8" s="5">
        <f>$E8*5/I13/24</f>
        <v>96.06852888393722</v>
      </c>
      <c r="J8" s="5">
        <f>$E8*6/J13/24</f>
        <v>96.23082031483851</v>
      </c>
      <c r="K8" s="5">
        <f>$E8*7/K13/24</f>
        <v>95.80269207465578</v>
      </c>
      <c r="L8" s="5">
        <f>$E8*8/L13/24</f>
        <v>96.6796782799074</v>
      </c>
    </row>
    <row r="9" ht="12.75">
      <c r="C9" s="6" t="s">
        <v>57</v>
      </c>
    </row>
    <row r="10" spans="3:5" ht="12.75">
      <c r="C10" t="s">
        <v>7</v>
      </c>
      <c r="E10" s="6" t="s">
        <v>55</v>
      </c>
    </row>
    <row r="11" spans="2:13" ht="12.75">
      <c r="B11" s="1"/>
      <c r="C11" s="1"/>
      <c r="D11" s="1" t="s">
        <v>0</v>
      </c>
      <c r="E11" s="12" t="s">
        <v>43</v>
      </c>
      <c r="F11" s="12" t="s">
        <v>44</v>
      </c>
      <c r="G11" s="12" t="s">
        <v>45</v>
      </c>
      <c r="H11" s="12" t="s">
        <v>46</v>
      </c>
      <c r="I11" s="12" t="s">
        <v>47</v>
      </c>
      <c r="J11" s="12" t="s">
        <v>48</v>
      </c>
      <c r="K11" s="12" t="s">
        <v>49</v>
      </c>
      <c r="L11" s="12" t="s">
        <v>50</v>
      </c>
      <c r="M11" s="53" t="s">
        <v>19</v>
      </c>
    </row>
    <row r="12" spans="1:13" ht="12.75">
      <c r="A12" s="7" t="s">
        <v>15</v>
      </c>
      <c r="B12" s="19" t="s">
        <v>42</v>
      </c>
      <c r="C12" s="7" t="s">
        <v>16</v>
      </c>
      <c r="D12" s="19" t="s">
        <v>51</v>
      </c>
      <c r="E12" s="7"/>
      <c r="F12" s="7"/>
      <c r="G12" s="7"/>
      <c r="H12" s="7"/>
      <c r="I12" s="7"/>
      <c r="J12" s="7"/>
      <c r="K12" s="7"/>
      <c r="L12" s="7"/>
      <c r="M12" s="52"/>
    </row>
    <row r="13" spans="1:13" ht="28.5" customHeight="1">
      <c r="A13" s="8" t="s">
        <v>27</v>
      </c>
      <c r="B13" s="20">
        <v>1</v>
      </c>
      <c r="C13" s="20">
        <v>102</v>
      </c>
      <c r="D13" s="8" t="s">
        <v>35</v>
      </c>
      <c r="E13" s="23"/>
      <c r="F13" s="23"/>
      <c r="G13" s="29">
        <v>0.0041926041666666665</v>
      </c>
      <c r="H13" s="29">
        <v>0.005570393518518519</v>
      </c>
      <c r="I13" s="29">
        <v>0.00693949074074074</v>
      </c>
      <c r="J13" s="29">
        <v>0.008313344907407408</v>
      </c>
      <c r="K13" s="29">
        <v>0.00974224537037037</v>
      </c>
      <c r="L13" s="49">
        <v>0.011032997685185184</v>
      </c>
      <c r="M13" s="23"/>
    </row>
    <row r="14" spans="1:13" ht="28.5" customHeight="1">
      <c r="A14" s="8" t="s">
        <v>27</v>
      </c>
      <c r="B14" s="20">
        <v>2</v>
      </c>
      <c r="C14" s="20">
        <v>113</v>
      </c>
      <c r="D14" s="8" t="s">
        <v>34</v>
      </c>
      <c r="E14" s="23"/>
      <c r="F14" s="23"/>
      <c r="G14" s="23"/>
      <c r="H14" s="23"/>
      <c r="I14" s="23"/>
      <c r="J14" s="23"/>
      <c r="K14" s="23"/>
      <c r="L14" s="49">
        <v>0.011039016203703704</v>
      </c>
      <c r="M14" s="51">
        <f>L14-L$13</f>
        <v>6.018518518519783E-06</v>
      </c>
    </row>
    <row r="15" spans="1:13" ht="28.5" customHeight="1">
      <c r="A15" s="8" t="s">
        <v>27</v>
      </c>
      <c r="B15" s="20">
        <v>3</v>
      </c>
      <c r="C15" s="20">
        <v>124</v>
      </c>
      <c r="D15" s="8" t="s">
        <v>29</v>
      </c>
      <c r="E15" s="23"/>
      <c r="F15" s="23"/>
      <c r="G15" s="23"/>
      <c r="H15" s="23"/>
      <c r="I15" s="23"/>
      <c r="J15" s="23"/>
      <c r="K15" s="23"/>
      <c r="L15" s="49">
        <v>0.011147743055555555</v>
      </c>
      <c r="M15" s="51">
        <f aca="true" t="shared" si="0" ref="M15:M24">L15-L$13</f>
        <v>0.00011474537037037096</v>
      </c>
    </row>
    <row r="16" spans="1:13" ht="28.5" customHeight="1">
      <c r="A16" s="13" t="s">
        <v>10</v>
      </c>
      <c r="B16" s="20">
        <v>4</v>
      </c>
      <c r="C16" s="20">
        <v>212</v>
      </c>
      <c r="D16" s="13" t="s">
        <v>37</v>
      </c>
      <c r="E16" s="24"/>
      <c r="F16" s="24"/>
      <c r="G16" s="24"/>
      <c r="H16" s="24"/>
      <c r="I16" s="24"/>
      <c r="J16" s="24"/>
      <c r="K16" s="24"/>
      <c r="L16" s="49">
        <v>0.011333773148148147</v>
      </c>
      <c r="M16" s="51">
        <f t="shared" si="0"/>
        <v>0.00030077546296296276</v>
      </c>
    </row>
    <row r="17" spans="1:13" ht="28.5" customHeight="1">
      <c r="A17" s="8" t="s">
        <v>10</v>
      </c>
      <c r="B17" s="20">
        <v>5</v>
      </c>
      <c r="C17" s="20">
        <v>344</v>
      </c>
      <c r="D17" s="8" t="s">
        <v>24</v>
      </c>
      <c r="E17" s="23"/>
      <c r="F17" s="23"/>
      <c r="G17" s="23"/>
      <c r="H17" s="23"/>
      <c r="I17" s="23"/>
      <c r="J17" s="23"/>
      <c r="K17" s="23"/>
      <c r="L17" s="49">
        <v>0.011525833333333334</v>
      </c>
      <c r="M17" s="51">
        <f t="shared" si="0"/>
        <v>0.0004928356481481502</v>
      </c>
    </row>
    <row r="18" spans="1:13" ht="28.5" customHeight="1">
      <c r="A18" s="8" t="s">
        <v>10</v>
      </c>
      <c r="B18" s="20">
        <v>6</v>
      </c>
      <c r="C18" s="20">
        <v>555</v>
      </c>
      <c r="D18" s="8" t="s">
        <v>32</v>
      </c>
      <c r="E18" s="23"/>
      <c r="F18" s="23"/>
      <c r="G18" s="23"/>
      <c r="H18" s="23"/>
      <c r="I18" s="29">
        <v>0.007302974537037037</v>
      </c>
      <c r="J18" s="23"/>
      <c r="K18" s="23"/>
      <c r="L18" s="49">
        <v>0.011656111111111112</v>
      </c>
      <c r="M18" s="51">
        <f t="shared" si="0"/>
        <v>0.000623113425925928</v>
      </c>
    </row>
    <row r="19" spans="1:13" ht="28.5" customHeight="1">
      <c r="A19" s="8" t="s">
        <v>10</v>
      </c>
      <c r="B19" s="20">
        <v>7</v>
      </c>
      <c r="C19" s="20">
        <v>345</v>
      </c>
      <c r="D19" s="8" t="s">
        <v>23</v>
      </c>
      <c r="E19" s="23"/>
      <c r="F19" s="23"/>
      <c r="G19" s="23"/>
      <c r="H19" s="23"/>
      <c r="I19" s="23"/>
      <c r="J19" s="23"/>
      <c r="K19" s="23"/>
      <c r="L19" s="26">
        <v>0.011696678240740742</v>
      </c>
      <c r="M19" s="51">
        <f t="shared" si="0"/>
        <v>0.000663680555555558</v>
      </c>
    </row>
    <row r="20" spans="1:13" ht="28.5" customHeight="1">
      <c r="A20" s="8" t="s">
        <v>10</v>
      </c>
      <c r="B20" s="20">
        <v>8</v>
      </c>
      <c r="C20" s="20">
        <v>492</v>
      </c>
      <c r="D20" s="8" t="s">
        <v>30</v>
      </c>
      <c r="E20" s="23"/>
      <c r="F20" s="23"/>
      <c r="G20" s="23"/>
      <c r="H20" s="23"/>
      <c r="I20" s="29">
        <v>0.007515555555555556</v>
      </c>
      <c r="J20" s="23"/>
      <c r="K20" s="23"/>
      <c r="L20" s="49">
        <v>0.011886307870370372</v>
      </c>
      <c r="M20" s="29">
        <f t="shared" si="0"/>
        <v>0.0008533101851851878</v>
      </c>
    </row>
    <row r="21" spans="1:13" ht="28.5" customHeight="1">
      <c r="A21" s="8" t="s">
        <v>10</v>
      </c>
      <c r="B21" s="20">
        <v>9</v>
      </c>
      <c r="C21" s="20">
        <v>213</v>
      </c>
      <c r="D21" s="8" t="s">
        <v>25</v>
      </c>
      <c r="E21" s="23"/>
      <c r="F21" s="23"/>
      <c r="G21" s="23"/>
      <c r="H21" s="23"/>
      <c r="I21" s="29">
        <v>0.00783255787037037</v>
      </c>
      <c r="J21" s="29">
        <v>0.009335995370370371</v>
      </c>
      <c r="K21" s="29">
        <v>0.010846377314814816</v>
      </c>
      <c r="L21" s="49">
        <v>0.012350740740740744</v>
      </c>
      <c r="M21" s="29">
        <f t="shared" si="0"/>
        <v>0.0013177430555555598</v>
      </c>
    </row>
    <row r="22" spans="1:13" ht="28.5" customHeight="1">
      <c r="A22" s="8" t="s">
        <v>10</v>
      </c>
      <c r="B22" s="20">
        <v>10</v>
      </c>
      <c r="C22" s="20">
        <v>528</v>
      </c>
      <c r="D22" s="8" t="s">
        <v>26</v>
      </c>
      <c r="E22" s="23"/>
      <c r="F22" s="29">
        <v>0.003339641203703704</v>
      </c>
      <c r="G22" s="29"/>
      <c r="H22" s="23"/>
      <c r="I22" s="23"/>
      <c r="J22" s="23"/>
      <c r="K22" s="23" t="s">
        <v>80</v>
      </c>
      <c r="L22" s="50">
        <v>0.01238425925925926</v>
      </c>
      <c r="M22" s="29">
        <f t="shared" si="0"/>
        <v>0.001351261574074076</v>
      </c>
    </row>
    <row r="23" spans="1:13" ht="28.5" customHeight="1">
      <c r="A23" s="8" t="s">
        <v>10</v>
      </c>
      <c r="B23" s="20">
        <v>11</v>
      </c>
      <c r="C23" s="20">
        <v>525</v>
      </c>
      <c r="D23" s="8" t="s">
        <v>33</v>
      </c>
      <c r="E23" s="23"/>
      <c r="F23" s="23"/>
      <c r="G23" s="29">
        <v>0.004816296296296297</v>
      </c>
      <c r="H23" s="23"/>
      <c r="I23" s="29">
        <v>0.007972453703703704</v>
      </c>
      <c r="J23" s="29">
        <v>0.009566180555555555</v>
      </c>
      <c r="K23" s="23"/>
      <c r="L23" s="50">
        <v>0.012443287037037037</v>
      </c>
      <c r="M23" s="29">
        <f t="shared" si="0"/>
        <v>0.0014102893518518535</v>
      </c>
    </row>
    <row r="24" spans="1:13" ht="28.5" customHeight="1">
      <c r="A24" s="8" t="s">
        <v>20</v>
      </c>
      <c r="B24" s="20">
        <v>12</v>
      </c>
      <c r="C24" s="20">
        <v>917</v>
      </c>
      <c r="D24" s="8" t="s">
        <v>21</v>
      </c>
      <c r="E24" s="23"/>
      <c r="F24" s="29">
        <v>0.003710775462962963</v>
      </c>
      <c r="G24" s="29"/>
      <c r="H24" s="23"/>
      <c r="I24" s="23"/>
      <c r="J24" s="23"/>
      <c r="K24" s="29">
        <v>0.010739629629629628</v>
      </c>
      <c r="L24" s="49">
        <v>0.012540023148148149</v>
      </c>
      <c r="M24" s="29">
        <f t="shared" si="0"/>
        <v>0.0015070254629629652</v>
      </c>
    </row>
    <row r="25" spans="1:13" ht="28.5" customHeight="1">
      <c r="A25" s="8" t="s">
        <v>20</v>
      </c>
      <c r="B25" s="21" t="s">
        <v>54</v>
      </c>
      <c r="C25" s="20">
        <v>912</v>
      </c>
      <c r="D25" s="8" t="s">
        <v>31</v>
      </c>
      <c r="E25" s="23"/>
      <c r="F25" s="23"/>
      <c r="G25" s="23"/>
      <c r="H25" s="29">
        <v>0.00670755787037037</v>
      </c>
      <c r="I25" s="28" t="s">
        <v>53</v>
      </c>
      <c r="J25" s="23"/>
      <c r="K25" s="23"/>
      <c r="L25" s="36"/>
      <c r="M25" s="23"/>
    </row>
    <row r="26" spans="1:13" ht="28.5" customHeight="1">
      <c r="A26" s="13" t="s">
        <v>20</v>
      </c>
      <c r="B26" s="21" t="s">
        <v>54</v>
      </c>
      <c r="C26" s="21">
        <v>926</v>
      </c>
      <c r="D26" s="13" t="s">
        <v>36</v>
      </c>
      <c r="E26" s="27">
        <v>0.001953391203703704</v>
      </c>
      <c r="F26" s="23"/>
      <c r="G26" s="28" t="s">
        <v>52</v>
      </c>
      <c r="H26" s="23"/>
      <c r="I26" s="23"/>
      <c r="J26" s="23"/>
      <c r="K26" s="23"/>
      <c r="L26" s="36"/>
      <c r="M26" s="23"/>
    </row>
    <row r="27" spans="1:13" ht="28.5" customHeight="1">
      <c r="A27" s="13" t="s">
        <v>41</v>
      </c>
      <c r="B27" s="21" t="s">
        <v>54</v>
      </c>
      <c r="C27" s="20">
        <v>15</v>
      </c>
      <c r="D27" s="8" t="s">
        <v>28</v>
      </c>
      <c r="E27" s="23"/>
      <c r="F27" s="28" t="s">
        <v>52</v>
      </c>
      <c r="G27" s="25"/>
      <c r="H27" s="23"/>
      <c r="I27" s="23"/>
      <c r="J27" s="23"/>
      <c r="K27" s="23"/>
      <c r="L27" s="36"/>
      <c r="M27" s="23"/>
    </row>
    <row r="28" spans="1:12" ht="28.5" customHeight="1">
      <c r="A28" s="13" t="s">
        <v>10</v>
      </c>
      <c r="B28" s="21" t="s">
        <v>39</v>
      </c>
      <c r="C28" s="20">
        <v>526</v>
      </c>
      <c r="D28" s="13" t="s">
        <v>38</v>
      </c>
      <c r="E28" s="13" t="s">
        <v>76</v>
      </c>
      <c r="F28" s="13"/>
      <c r="G28" s="48"/>
      <c r="H28" s="8"/>
      <c r="I28" s="8"/>
      <c r="J28" s="8"/>
      <c r="K28" s="8"/>
      <c r="L28" s="8"/>
    </row>
    <row r="29" spans="1:12" ht="12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2.75">
      <c r="A32" s="8"/>
      <c r="B32" s="8"/>
      <c r="C32" s="13" t="s">
        <v>82</v>
      </c>
      <c r="D32" s="8"/>
      <c r="E32" s="8"/>
      <c r="F32" s="8"/>
      <c r="G32" s="8"/>
      <c r="H32" s="8"/>
      <c r="I32" s="8"/>
      <c r="J32" s="8"/>
      <c r="K32" s="8"/>
      <c r="L32" s="8"/>
    </row>
    <row r="33" spans="1:12" ht="12.75">
      <c r="A33" s="10"/>
      <c r="B33" s="10"/>
      <c r="C33" s="14" t="s">
        <v>81</v>
      </c>
      <c r="D33" s="10"/>
      <c r="E33" s="10"/>
      <c r="F33" s="10"/>
      <c r="G33" s="10"/>
      <c r="H33" s="10"/>
      <c r="I33" s="10"/>
      <c r="J33" s="10"/>
      <c r="K33" s="10"/>
      <c r="L33" s="10"/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orientation="landscape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view="pageBreakPreview" zoomScale="80" zoomScaleSheetLayoutView="80" zoomScalePageLayoutView="0" workbookViewId="0" topLeftCell="B1">
      <selection activeCell="C1" sqref="C1:C2"/>
    </sheetView>
  </sheetViews>
  <sheetFormatPr defaultColWidth="9.57421875" defaultRowHeight="12.75"/>
  <cols>
    <col min="1" max="1" width="14.8515625" style="0" customWidth="1"/>
    <col min="2" max="2" width="14.421875" style="0" customWidth="1"/>
    <col min="3" max="3" width="9.57421875" style="0" customWidth="1"/>
    <col min="4" max="4" width="30.8515625" style="0" customWidth="1"/>
    <col min="5" max="11" width="12.140625" style="0" customWidth="1"/>
    <col min="12" max="12" width="16.421875" style="0" customWidth="1"/>
    <col min="13" max="13" width="14.28125" style="0" hidden="1" customWidth="1"/>
    <col min="14" max="14" width="18.140625" style="0" hidden="1" customWidth="1"/>
    <col min="15" max="15" width="15.140625" style="0" hidden="1" customWidth="1"/>
    <col min="16" max="16" width="9.57421875" style="0" customWidth="1"/>
  </cols>
  <sheetData>
    <row r="1" ht="12.75">
      <c r="C1" t="s">
        <v>83</v>
      </c>
    </row>
    <row r="2" ht="12.75">
      <c r="C2" t="s">
        <v>84</v>
      </c>
    </row>
    <row r="3" ht="12.75">
      <c r="C3" t="s">
        <v>11</v>
      </c>
    </row>
    <row r="4" ht="12.75">
      <c r="C4" t="s">
        <v>6</v>
      </c>
    </row>
    <row r="5" ht="12.75">
      <c r="C5" s="6" t="s">
        <v>69</v>
      </c>
    </row>
    <row r="6" ht="12.75">
      <c r="C6" s="6" t="s">
        <v>74</v>
      </c>
    </row>
    <row r="7" spans="3:5" ht="12.75">
      <c r="C7" t="s">
        <v>5</v>
      </c>
      <c r="E7" s="4">
        <v>3.2</v>
      </c>
    </row>
    <row r="8" spans="4:16" ht="12.75">
      <c r="D8" s="6" t="s">
        <v>77</v>
      </c>
      <c r="E8" s="5">
        <f>$E7*1/E13/24</f>
        <v>96.72462867650147</v>
      </c>
      <c r="F8" s="5">
        <f>$E7*2/F13/24</f>
        <v>97.83481033889741</v>
      </c>
      <c r="G8" s="5">
        <f>$E7*3/G13/24</f>
        <v>98.21641714694952</v>
      </c>
      <c r="H8" s="5">
        <f>$E7*4/H13/24</f>
        <v>98.53480793410483</v>
      </c>
      <c r="I8" s="5">
        <f>$E7*5/I13/24</f>
        <v>98.60649844215429</v>
      </c>
      <c r="J8" s="5">
        <f>$E7*6/J13/24</f>
        <v>98.68406963280448</v>
      </c>
      <c r="K8" s="5">
        <f>$E7*7/K13/24</f>
        <v>98.31280882767096</v>
      </c>
      <c r="L8" s="5">
        <f>$E7*8/L13/24</f>
        <v>98.29267668364605</v>
      </c>
      <c r="M8" s="4"/>
      <c r="N8" s="4"/>
      <c r="O8" s="4"/>
      <c r="P8" s="4"/>
    </row>
    <row r="9" spans="2:3" ht="12.75">
      <c r="B9" s="6"/>
      <c r="C9" s="6" t="s">
        <v>56</v>
      </c>
    </row>
    <row r="10" spans="3:5" ht="12.75">
      <c r="C10" t="s">
        <v>7</v>
      </c>
      <c r="E10" s="6" t="s">
        <v>55</v>
      </c>
    </row>
    <row r="11" spans="2:16" ht="12.75">
      <c r="B11" s="1"/>
      <c r="C11" s="1"/>
      <c r="D11" s="1" t="s">
        <v>0</v>
      </c>
      <c r="E11" s="12" t="s">
        <v>43</v>
      </c>
      <c r="F11" s="12" t="s">
        <v>44</v>
      </c>
      <c r="G11" s="12" t="s">
        <v>45</v>
      </c>
      <c r="H11" s="12" t="s">
        <v>46</v>
      </c>
      <c r="I11" s="12" t="s">
        <v>47</v>
      </c>
      <c r="J11" s="12" t="s">
        <v>48</v>
      </c>
      <c r="K11" s="12" t="s">
        <v>49</v>
      </c>
      <c r="L11" s="12" t="s">
        <v>59</v>
      </c>
      <c r="M11" s="12" t="s">
        <v>61</v>
      </c>
      <c r="N11" s="12" t="s">
        <v>60</v>
      </c>
      <c r="O11" s="12" t="s">
        <v>58</v>
      </c>
      <c r="P11" s="12" t="s">
        <v>73</v>
      </c>
    </row>
    <row r="12" spans="1:16" ht="12.75">
      <c r="A12" s="7" t="s">
        <v>15</v>
      </c>
      <c r="B12" s="19" t="s">
        <v>63</v>
      </c>
      <c r="C12" s="7" t="s">
        <v>16</v>
      </c>
      <c r="D12" s="19" t="s">
        <v>51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19" t="s">
        <v>2</v>
      </c>
      <c r="P12" s="7"/>
    </row>
    <row r="13" spans="1:16" ht="28.5" customHeight="1">
      <c r="A13" s="8" t="s">
        <v>27</v>
      </c>
      <c r="B13" s="20">
        <v>1</v>
      </c>
      <c r="C13" s="20">
        <v>102</v>
      </c>
      <c r="D13" s="23" t="s">
        <v>35</v>
      </c>
      <c r="E13" s="31">
        <v>0.0013784837962962963</v>
      </c>
      <c r="F13" s="31">
        <v>0.00272568287037037</v>
      </c>
      <c r="G13" s="31">
        <v>0.004072638888888889</v>
      </c>
      <c r="H13" s="31">
        <v>0.00541263888888889</v>
      </c>
      <c r="I13" s="29">
        <v>0.00676087962962963</v>
      </c>
      <c r="J13" s="29">
        <v>0.00810667824074074</v>
      </c>
      <c r="K13" s="29">
        <v>0.009493506944444445</v>
      </c>
      <c r="L13" s="31">
        <v>0.010851944444444444</v>
      </c>
      <c r="M13" s="30">
        <v>1</v>
      </c>
      <c r="N13" s="29">
        <v>0.011032997685185184</v>
      </c>
      <c r="O13" s="31">
        <f aca="true" t="shared" si="0" ref="O13:O22">L13+N13</f>
        <v>0.021884942129629627</v>
      </c>
      <c r="P13" s="20"/>
    </row>
    <row r="14" spans="1:16" ht="28.5" customHeight="1">
      <c r="A14" s="8" t="s">
        <v>27</v>
      </c>
      <c r="B14" s="20">
        <v>2</v>
      </c>
      <c r="C14" s="20">
        <v>124</v>
      </c>
      <c r="D14" s="23" t="s">
        <v>29</v>
      </c>
      <c r="E14" s="23"/>
      <c r="F14" s="29">
        <v>0.0027898958333333335</v>
      </c>
      <c r="G14" s="29">
        <v>0.004088634259259259</v>
      </c>
      <c r="H14" s="29">
        <v>0.0054242361111111114</v>
      </c>
      <c r="I14" s="31">
        <v>0.006748819444444444</v>
      </c>
      <c r="J14" s="31">
        <v>0.008102974537037037</v>
      </c>
      <c r="K14" s="31">
        <v>0.009487025462962963</v>
      </c>
      <c r="L14" s="31">
        <v>0.010876400462962963</v>
      </c>
      <c r="M14" s="30">
        <v>2</v>
      </c>
      <c r="N14" s="29">
        <v>0.011147743055555555</v>
      </c>
      <c r="O14" s="31">
        <f t="shared" si="0"/>
        <v>0.022024143518518516</v>
      </c>
      <c r="P14" s="47">
        <f>L14-L$13</f>
        <v>2.445601851851914E-05</v>
      </c>
    </row>
    <row r="15" spans="1:16" ht="28.5" customHeight="1">
      <c r="A15" s="8" t="s">
        <v>27</v>
      </c>
      <c r="B15" s="20">
        <v>3</v>
      </c>
      <c r="C15" s="20">
        <v>113</v>
      </c>
      <c r="D15" s="23" t="s">
        <v>34</v>
      </c>
      <c r="E15" s="23"/>
      <c r="F15" s="29">
        <v>0.0028068171296296296</v>
      </c>
      <c r="G15" s="29">
        <v>0.0041693055555555554</v>
      </c>
      <c r="H15" s="29">
        <v>0.0055419907407407406</v>
      </c>
      <c r="I15" s="29">
        <v>0.006911215277777777</v>
      </c>
      <c r="J15" s="29">
        <v>0.008291666666666666</v>
      </c>
      <c r="K15" s="29">
        <v>0.009654965277777778</v>
      </c>
      <c r="L15" s="31">
        <v>0.011131747685185184</v>
      </c>
      <c r="M15" s="30">
        <v>3</v>
      </c>
      <c r="N15" s="29">
        <v>0.011039016203703704</v>
      </c>
      <c r="O15" s="31">
        <f t="shared" si="0"/>
        <v>0.02217076388888889</v>
      </c>
      <c r="P15" s="47">
        <f aca="true" t="shared" si="1" ref="P15:P20">L15-L$13</f>
        <v>0.0002798032407407402</v>
      </c>
    </row>
    <row r="16" spans="1:16" ht="28.5" customHeight="1">
      <c r="A16" s="8" t="s">
        <v>10</v>
      </c>
      <c r="B16" s="20">
        <v>4</v>
      </c>
      <c r="C16" s="20">
        <v>344</v>
      </c>
      <c r="D16" s="23" t="s">
        <v>24</v>
      </c>
      <c r="E16" s="23"/>
      <c r="F16" s="29">
        <v>0.002900810185185185</v>
      </c>
      <c r="G16" s="29">
        <v>0.0043571875</v>
      </c>
      <c r="H16" s="29">
        <v>0.005794444444444443</v>
      </c>
      <c r="I16" s="29">
        <v>0.007232858796296295</v>
      </c>
      <c r="J16" s="29">
        <v>0.008663842592592593</v>
      </c>
      <c r="K16" s="29">
        <v>0.010120914351851851</v>
      </c>
      <c r="L16" s="31">
        <v>0.011534641203703703</v>
      </c>
      <c r="M16" s="30">
        <v>4</v>
      </c>
      <c r="N16" s="29">
        <v>0.011525833333333334</v>
      </c>
      <c r="O16" s="31">
        <f t="shared" si="0"/>
        <v>0.023060474537037037</v>
      </c>
      <c r="P16" s="47">
        <f t="shared" si="1"/>
        <v>0.0006826967592592596</v>
      </c>
    </row>
    <row r="17" spans="1:16" ht="28.5" customHeight="1">
      <c r="A17" s="8" t="s">
        <v>10</v>
      </c>
      <c r="B17" s="20">
        <v>5</v>
      </c>
      <c r="C17" s="20">
        <v>555</v>
      </c>
      <c r="D17" s="23" t="s">
        <v>32</v>
      </c>
      <c r="E17" s="23"/>
      <c r="F17" s="23"/>
      <c r="G17" s="29">
        <v>0.004374340277777777</v>
      </c>
      <c r="H17" s="29">
        <v>0.005846018518518518</v>
      </c>
      <c r="I17" s="29">
        <v>0.007258009259259259</v>
      </c>
      <c r="J17" s="29">
        <v>0.008694212962962963</v>
      </c>
      <c r="K17" s="29">
        <v>0.010129722222222222</v>
      </c>
      <c r="L17" s="31">
        <v>0.011542986111111112</v>
      </c>
      <c r="M17" s="30">
        <v>5</v>
      </c>
      <c r="N17" s="29">
        <v>0.011656111111111112</v>
      </c>
      <c r="O17" s="31">
        <f t="shared" si="0"/>
        <v>0.02319909722222222</v>
      </c>
      <c r="P17" s="47">
        <f t="shared" si="1"/>
        <v>0.0006910416666666679</v>
      </c>
    </row>
    <row r="18" spans="1:16" ht="28.5" customHeight="1">
      <c r="A18" s="13" t="s">
        <v>10</v>
      </c>
      <c r="B18" s="20">
        <v>6</v>
      </c>
      <c r="C18" s="20">
        <v>212</v>
      </c>
      <c r="D18" s="28" t="s">
        <v>37</v>
      </c>
      <c r="E18" s="24"/>
      <c r="F18" s="24"/>
      <c r="G18" s="29">
        <v>0.0043571875</v>
      </c>
      <c r="H18" s="29">
        <v>0.005824930555555555</v>
      </c>
      <c r="I18" s="29">
        <v>0.00724050925925926</v>
      </c>
      <c r="J18" s="29">
        <v>0.008749270833333335</v>
      </c>
      <c r="K18" s="29">
        <v>0.010144907407407406</v>
      </c>
      <c r="L18" s="31">
        <v>0.011557476851851852</v>
      </c>
      <c r="M18" s="30">
        <v>6</v>
      </c>
      <c r="N18" s="29">
        <v>0.011333773148148147</v>
      </c>
      <c r="O18" s="31">
        <f t="shared" si="0"/>
        <v>0.02289125</v>
      </c>
      <c r="P18" s="46">
        <f t="shared" si="1"/>
        <v>0.0007055324074074082</v>
      </c>
    </row>
    <row r="19" spans="1:16" ht="28.5" customHeight="1">
      <c r="A19" s="8" t="s">
        <v>10</v>
      </c>
      <c r="B19" s="20">
        <v>7</v>
      </c>
      <c r="C19" s="20">
        <v>345</v>
      </c>
      <c r="D19" s="28" t="s">
        <v>23</v>
      </c>
      <c r="E19" s="23"/>
      <c r="F19" s="29">
        <v>0.002993425925925926</v>
      </c>
      <c r="G19" s="29">
        <v>0.004470775462962963</v>
      </c>
      <c r="H19" s="29">
        <v>0.0058534375</v>
      </c>
      <c r="I19" s="29">
        <v>0.007276435185185185</v>
      </c>
      <c r="J19" s="29">
        <v>0.00872574074074074</v>
      </c>
      <c r="K19" s="29">
        <v>0.010162534722222222</v>
      </c>
      <c r="L19" s="31">
        <v>0.011598043981481482</v>
      </c>
      <c r="M19" s="30">
        <v>7</v>
      </c>
      <c r="N19" s="29">
        <v>0.011696678240740742</v>
      </c>
      <c r="O19" s="31">
        <f t="shared" si="0"/>
        <v>0.023294722222222224</v>
      </c>
      <c r="P19" s="46">
        <f t="shared" si="1"/>
        <v>0.0007460995370370382</v>
      </c>
    </row>
    <row r="20" spans="1:16" ht="28.5" customHeight="1">
      <c r="A20" s="8" t="s">
        <v>10</v>
      </c>
      <c r="B20" s="20">
        <v>8</v>
      </c>
      <c r="C20" s="20">
        <v>492</v>
      </c>
      <c r="D20" s="23" t="s">
        <v>30</v>
      </c>
      <c r="E20" s="23"/>
      <c r="F20" s="29">
        <v>0.0030153356481481476</v>
      </c>
      <c r="G20" s="29">
        <v>0.004498483796296296</v>
      </c>
      <c r="H20" s="29">
        <v>0.005882303240740741</v>
      </c>
      <c r="I20" s="29">
        <v>0.007309120370370371</v>
      </c>
      <c r="J20" s="29">
        <v>0.008746261574074075</v>
      </c>
      <c r="K20" s="29">
        <v>0.01020275462962963</v>
      </c>
      <c r="L20" s="31">
        <v>0.011747685185185186</v>
      </c>
      <c r="M20" s="30">
        <v>8</v>
      </c>
      <c r="N20" s="29">
        <v>0.011886307870370372</v>
      </c>
      <c r="O20" s="31">
        <f t="shared" si="0"/>
        <v>0.02363399305555556</v>
      </c>
      <c r="P20" s="46">
        <f t="shared" si="1"/>
        <v>0.0008957407407407421</v>
      </c>
    </row>
    <row r="21" spans="1:16" ht="28.5" customHeight="1">
      <c r="A21" s="8" t="s">
        <v>10</v>
      </c>
      <c r="B21" s="20">
        <v>9</v>
      </c>
      <c r="C21" s="20">
        <v>525</v>
      </c>
      <c r="D21" s="23" t="s">
        <v>33</v>
      </c>
      <c r="E21" s="29">
        <v>0.0016236342592592596</v>
      </c>
      <c r="F21" s="29">
        <v>0.0031651967592592595</v>
      </c>
      <c r="G21" s="29">
        <v>0.004791840277777778</v>
      </c>
      <c r="H21" s="29">
        <v>0.006178217592592593</v>
      </c>
      <c r="I21" s="29">
        <v>0.0077348495370370375</v>
      </c>
      <c r="J21" s="32" t="s">
        <v>65</v>
      </c>
      <c r="K21" s="31">
        <v>0.012972245370370368</v>
      </c>
      <c r="L21" s="33" t="s">
        <v>66</v>
      </c>
      <c r="M21" s="30">
        <v>9</v>
      </c>
      <c r="N21" s="24">
        <v>0.012443287037037037</v>
      </c>
      <c r="O21" s="31" t="e">
        <f t="shared" si="0"/>
        <v>#VALUE!</v>
      </c>
      <c r="P21" s="8"/>
    </row>
    <row r="22" spans="1:16" ht="28.5" customHeight="1">
      <c r="A22" s="8" t="s">
        <v>20</v>
      </c>
      <c r="B22" s="20">
        <v>10</v>
      </c>
      <c r="C22" s="20">
        <v>917</v>
      </c>
      <c r="D22" s="23" t="s">
        <v>21</v>
      </c>
      <c r="E22" s="29">
        <v>0.0019239467592592591</v>
      </c>
      <c r="F22" s="29">
        <v>0.0037287384259259257</v>
      </c>
      <c r="G22" s="29">
        <v>0.005590451388888889</v>
      </c>
      <c r="H22" s="29">
        <v>0.007461192129629629</v>
      </c>
      <c r="I22" s="29">
        <v>0.009258912037037036</v>
      </c>
      <c r="J22" s="31">
        <v>0.0110640625</v>
      </c>
      <c r="K22" s="32" t="s">
        <v>64</v>
      </c>
      <c r="L22" s="33" t="s">
        <v>67</v>
      </c>
      <c r="M22" s="30">
        <v>10</v>
      </c>
      <c r="N22" s="29">
        <v>0.012540023148148149</v>
      </c>
      <c r="O22" s="31" t="e">
        <f t="shared" si="0"/>
        <v>#VALUE!</v>
      </c>
      <c r="P22" s="8"/>
    </row>
    <row r="23" spans="1:16" ht="12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16" ht="12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1:16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6" ht="12.75">
      <c r="A26" s="8"/>
      <c r="B26" s="8"/>
      <c r="C26" s="13" t="s">
        <v>82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16" ht="12.75">
      <c r="A27" s="10"/>
      <c r="B27" s="10"/>
      <c r="C27" s="14" t="s">
        <v>81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orientation="landscape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9"/>
  <sheetViews>
    <sheetView tabSelected="1" view="pageBreakPreview" zoomScale="70" zoomScaleNormal="80" zoomScaleSheetLayoutView="70" zoomScalePageLayoutView="0" workbookViewId="0" topLeftCell="A1">
      <selection activeCell="C1" sqref="C1:C2"/>
    </sheetView>
  </sheetViews>
  <sheetFormatPr defaultColWidth="9.57421875" defaultRowHeight="12.75"/>
  <cols>
    <col min="1" max="1" width="11.7109375" style="0" bestFit="1" customWidth="1"/>
    <col min="2" max="2" width="14.421875" style="0" customWidth="1"/>
    <col min="3" max="3" width="9.57421875" style="0" customWidth="1"/>
    <col min="4" max="4" width="30.8515625" style="0" customWidth="1"/>
    <col min="5" max="9" width="12.140625" style="0" hidden="1" customWidth="1"/>
    <col min="10" max="11" width="9.140625" style="0" bestFit="1" customWidth="1"/>
    <col min="12" max="12" width="14.00390625" style="0" customWidth="1"/>
    <col min="13" max="13" width="8.7109375" style="0" customWidth="1"/>
    <col min="14" max="14" width="13.140625" style="0" customWidth="1"/>
    <col min="15" max="15" width="11.57421875" style="0" bestFit="1" customWidth="1"/>
    <col min="16" max="16" width="10.00390625" style="0" bestFit="1" customWidth="1"/>
    <col min="17" max="17" width="9.57421875" style="0" customWidth="1"/>
    <col min="18" max="18" width="15.00390625" style="0" customWidth="1"/>
  </cols>
  <sheetData>
    <row r="1" ht="12.75">
      <c r="C1" t="s">
        <v>83</v>
      </c>
    </row>
    <row r="2" ht="12.75">
      <c r="C2" t="s">
        <v>84</v>
      </c>
    </row>
    <row r="3" ht="12.75">
      <c r="C3" t="s">
        <v>11</v>
      </c>
    </row>
    <row r="4" ht="12.75">
      <c r="C4" t="s">
        <v>6</v>
      </c>
    </row>
    <row r="5" spans="3:23" ht="12.75">
      <c r="C5" s="6" t="s">
        <v>12</v>
      </c>
      <c r="P5" s="2"/>
      <c r="Q5" s="2"/>
      <c r="R5" s="2"/>
      <c r="S5" s="2"/>
      <c r="T5" s="2"/>
      <c r="U5" s="2"/>
      <c r="V5" s="2"/>
      <c r="W5" s="2"/>
    </row>
    <row r="6" spans="3:23" ht="12.75">
      <c r="C6" t="s">
        <v>13</v>
      </c>
      <c r="P6" s="2"/>
      <c r="Q6" s="2"/>
      <c r="R6" s="2"/>
      <c r="S6" s="2"/>
      <c r="T6" s="2"/>
      <c r="U6" s="2"/>
      <c r="V6" s="2"/>
      <c r="W6" s="2"/>
    </row>
    <row r="7" spans="16:23" ht="12.75">
      <c r="P7" s="2"/>
      <c r="Q7" s="2"/>
      <c r="R7" s="2"/>
      <c r="S7" s="2"/>
      <c r="T7" s="2"/>
      <c r="U7" s="2"/>
      <c r="V7" s="2"/>
      <c r="W7" s="2"/>
    </row>
    <row r="8" spans="3:23" ht="12.75">
      <c r="C8" t="s">
        <v>5</v>
      </c>
      <c r="E8" s="4">
        <v>3.2</v>
      </c>
      <c r="F8" s="4"/>
      <c r="G8" s="4"/>
      <c r="H8" s="4"/>
      <c r="I8" s="4"/>
      <c r="J8" s="4">
        <v>3.2</v>
      </c>
      <c r="K8" s="4"/>
      <c r="L8" s="4"/>
      <c r="M8" s="4"/>
      <c r="N8" s="4"/>
      <c r="O8" s="4"/>
      <c r="P8" s="37"/>
      <c r="Q8" s="37"/>
      <c r="R8" s="37"/>
      <c r="S8" s="37"/>
      <c r="T8" s="38"/>
      <c r="U8" s="38"/>
      <c r="V8" s="2"/>
      <c r="W8" s="2"/>
    </row>
    <row r="9" spans="2:23" ht="12.75">
      <c r="B9" s="6"/>
      <c r="C9" s="54" t="s">
        <v>68</v>
      </c>
      <c r="P9" s="2"/>
      <c r="Q9" s="2"/>
      <c r="R9" s="2"/>
      <c r="S9" s="2"/>
      <c r="T9" s="2"/>
      <c r="U9" s="2"/>
      <c r="V9" s="2"/>
      <c r="W9" s="2"/>
    </row>
    <row r="10" spans="3:23" ht="12.75">
      <c r="C10" t="s">
        <v>7</v>
      </c>
      <c r="E10" s="6" t="s">
        <v>55</v>
      </c>
      <c r="P10" s="2"/>
      <c r="Q10" s="2"/>
      <c r="R10" s="2"/>
      <c r="S10" s="2"/>
      <c r="T10" s="2"/>
      <c r="U10" s="2"/>
      <c r="V10" s="2"/>
      <c r="W10" s="2"/>
    </row>
    <row r="11" spans="2:23" ht="38.25">
      <c r="B11" s="1"/>
      <c r="C11" s="1"/>
      <c r="D11" s="1" t="s">
        <v>0</v>
      </c>
      <c r="E11" s="12" t="s">
        <v>43</v>
      </c>
      <c r="F11" s="12" t="s">
        <v>44</v>
      </c>
      <c r="G11" s="12" t="s">
        <v>45</v>
      </c>
      <c r="H11" s="12" t="s">
        <v>46</v>
      </c>
      <c r="I11" s="12" t="s">
        <v>47</v>
      </c>
      <c r="J11" s="12" t="s">
        <v>48</v>
      </c>
      <c r="K11" s="12" t="s">
        <v>49</v>
      </c>
      <c r="L11" s="45" t="s">
        <v>59</v>
      </c>
      <c r="M11" s="45" t="s">
        <v>78</v>
      </c>
      <c r="N11" s="45" t="s">
        <v>60</v>
      </c>
      <c r="O11" s="12" t="s">
        <v>58</v>
      </c>
      <c r="P11" s="58" t="s">
        <v>19</v>
      </c>
      <c r="Q11" s="39"/>
      <c r="R11" s="2"/>
      <c r="S11" s="2"/>
      <c r="T11" s="39"/>
      <c r="U11" s="2"/>
      <c r="V11" s="22"/>
      <c r="W11" s="22"/>
    </row>
    <row r="12" spans="1:23" ht="12.75">
      <c r="A12" s="7" t="s">
        <v>15</v>
      </c>
      <c r="B12" s="19" t="s">
        <v>62</v>
      </c>
      <c r="C12" s="7" t="s">
        <v>16</v>
      </c>
      <c r="D12" s="19" t="s">
        <v>51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19" t="s">
        <v>2</v>
      </c>
      <c r="P12" s="52"/>
      <c r="Q12" s="2"/>
      <c r="R12" s="2"/>
      <c r="S12" s="2"/>
      <c r="T12" s="2"/>
      <c r="U12" s="2"/>
      <c r="V12" s="2"/>
      <c r="W12" s="2"/>
    </row>
    <row r="13" spans="1:23" ht="28.5" customHeight="1">
      <c r="A13" s="13" t="s">
        <v>10</v>
      </c>
      <c r="B13" s="55">
        <v>1</v>
      </c>
      <c r="C13" s="20">
        <v>212</v>
      </c>
      <c r="D13" s="28" t="s">
        <v>37</v>
      </c>
      <c r="E13" s="24"/>
      <c r="F13" s="24"/>
      <c r="G13" s="24"/>
      <c r="H13" s="24"/>
      <c r="I13" s="24"/>
      <c r="J13" s="24"/>
      <c r="K13" s="24"/>
      <c r="L13" s="29">
        <v>0.011557476851851852</v>
      </c>
      <c r="M13" s="30">
        <v>6</v>
      </c>
      <c r="N13" s="29">
        <v>0.011333773148148147</v>
      </c>
      <c r="O13" s="34">
        <f aca="true" t="shared" si="0" ref="O13:O18">L13+N13</f>
        <v>0.02289125</v>
      </c>
      <c r="P13" s="24"/>
      <c r="Q13" s="41"/>
      <c r="R13" s="41"/>
      <c r="S13" s="42"/>
      <c r="T13" s="41"/>
      <c r="U13" s="41"/>
      <c r="V13" s="2"/>
      <c r="W13" s="2"/>
    </row>
    <row r="14" spans="1:23" ht="28.5" customHeight="1">
      <c r="A14" s="8" t="s">
        <v>10</v>
      </c>
      <c r="B14" s="55">
        <v>2</v>
      </c>
      <c r="C14" s="20">
        <v>344</v>
      </c>
      <c r="D14" s="23" t="s">
        <v>24</v>
      </c>
      <c r="E14" s="23"/>
      <c r="F14" s="23"/>
      <c r="G14" s="23"/>
      <c r="H14" s="23"/>
      <c r="I14" s="23"/>
      <c r="J14" s="23"/>
      <c r="K14" s="23"/>
      <c r="L14" s="29">
        <v>0.011534641203703703</v>
      </c>
      <c r="M14" s="30">
        <v>4</v>
      </c>
      <c r="N14" s="29">
        <v>0.011525833333333334</v>
      </c>
      <c r="O14" s="34">
        <f t="shared" si="0"/>
        <v>0.023060474537037037</v>
      </c>
      <c r="P14" s="24">
        <f>O14-O$13</f>
        <v>0.0001692245370370389</v>
      </c>
      <c r="Q14" s="40"/>
      <c r="R14" s="2"/>
      <c r="S14" s="2"/>
      <c r="T14" s="41"/>
      <c r="U14" s="42"/>
      <c r="V14" s="41"/>
      <c r="W14" s="41"/>
    </row>
    <row r="15" spans="1:23" ht="28.5" customHeight="1">
      <c r="A15" s="8" t="s">
        <v>10</v>
      </c>
      <c r="B15" s="55">
        <v>3</v>
      </c>
      <c r="C15" s="20">
        <v>555</v>
      </c>
      <c r="D15" s="23" t="s">
        <v>32</v>
      </c>
      <c r="E15" s="23"/>
      <c r="F15" s="23"/>
      <c r="G15" s="23"/>
      <c r="H15" s="23"/>
      <c r="I15" s="29"/>
      <c r="J15" s="23"/>
      <c r="K15" s="23"/>
      <c r="L15" s="29">
        <v>0.011542986111111112</v>
      </c>
      <c r="M15" s="30">
        <v>5</v>
      </c>
      <c r="N15" s="29">
        <v>0.011656111111111112</v>
      </c>
      <c r="O15" s="34">
        <f t="shared" si="0"/>
        <v>0.02319909722222222</v>
      </c>
      <c r="P15" s="24">
        <f>O15-O$13</f>
        <v>0.00030784722222222324</v>
      </c>
      <c r="Q15" s="2"/>
      <c r="R15" s="2"/>
      <c r="S15" s="2"/>
      <c r="T15" s="41"/>
      <c r="U15" s="42"/>
      <c r="V15" s="41"/>
      <c r="W15" s="41"/>
    </row>
    <row r="16" spans="1:23" ht="28.5" customHeight="1">
      <c r="A16" s="8" t="s">
        <v>10</v>
      </c>
      <c r="B16" s="55">
        <v>4</v>
      </c>
      <c r="C16" s="20">
        <v>345</v>
      </c>
      <c r="D16" s="28" t="s">
        <v>23</v>
      </c>
      <c r="E16" s="23"/>
      <c r="F16" s="23"/>
      <c r="G16" s="23"/>
      <c r="H16" s="23"/>
      <c r="I16" s="23"/>
      <c r="J16" s="23"/>
      <c r="K16" s="23"/>
      <c r="L16" s="29">
        <v>0.011598043981481482</v>
      </c>
      <c r="M16" s="30">
        <v>7</v>
      </c>
      <c r="N16" s="29">
        <v>0.011696678240740742</v>
      </c>
      <c r="O16" s="34">
        <f t="shared" si="0"/>
        <v>0.023294722222222224</v>
      </c>
      <c r="P16" s="24">
        <f>O16-O$13</f>
        <v>0.0004034722222222252</v>
      </c>
      <c r="Q16" s="2"/>
      <c r="R16" s="41"/>
      <c r="S16" s="42"/>
      <c r="T16" s="41"/>
      <c r="U16" s="41"/>
      <c r="V16" s="2"/>
      <c r="W16" s="2"/>
    </row>
    <row r="17" spans="1:23" ht="28.5" customHeight="1">
      <c r="A17" s="8" t="s">
        <v>10</v>
      </c>
      <c r="B17" s="55">
        <v>5</v>
      </c>
      <c r="C17" s="20">
        <v>492</v>
      </c>
      <c r="D17" s="23" t="s">
        <v>30</v>
      </c>
      <c r="E17" s="23"/>
      <c r="F17" s="23"/>
      <c r="G17" s="29">
        <v>0.004498483796296296</v>
      </c>
      <c r="H17" s="23"/>
      <c r="I17" s="29"/>
      <c r="J17" s="23"/>
      <c r="K17" s="23"/>
      <c r="L17" s="29">
        <v>0.011747685185185186</v>
      </c>
      <c r="M17" s="30">
        <v>8</v>
      </c>
      <c r="N17" s="29">
        <v>0.011886307870370372</v>
      </c>
      <c r="O17" s="34">
        <f t="shared" si="0"/>
        <v>0.02363399305555556</v>
      </c>
      <c r="P17" s="24">
        <f>O17-O$13</f>
        <v>0.0007427430555555607</v>
      </c>
      <c r="Q17" s="2"/>
      <c r="R17" s="41"/>
      <c r="S17" s="42"/>
      <c r="T17" s="41"/>
      <c r="U17" s="43"/>
      <c r="V17" s="2"/>
      <c r="W17" s="2"/>
    </row>
    <row r="18" spans="1:23" ht="28.5" customHeight="1">
      <c r="A18" s="8" t="s">
        <v>10</v>
      </c>
      <c r="B18" s="55">
        <v>6</v>
      </c>
      <c r="C18" s="20">
        <v>525</v>
      </c>
      <c r="D18" s="23" t="s">
        <v>33</v>
      </c>
      <c r="E18" s="23"/>
      <c r="F18" s="23"/>
      <c r="G18" s="29"/>
      <c r="H18" s="23"/>
      <c r="I18" s="29"/>
      <c r="J18" s="29"/>
      <c r="K18" s="29">
        <v>0.012972245370370368</v>
      </c>
      <c r="L18" s="29"/>
      <c r="M18" s="30">
        <v>9</v>
      </c>
      <c r="N18" s="24">
        <v>0.012443287037037037</v>
      </c>
      <c r="O18" s="34">
        <f t="shared" si="0"/>
        <v>0.012443287037037037</v>
      </c>
      <c r="P18" s="24"/>
      <c r="Q18" s="2"/>
      <c r="R18" s="41"/>
      <c r="S18" s="42"/>
      <c r="T18" s="44"/>
      <c r="U18" s="44"/>
      <c r="V18" s="2"/>
      <c r="W18" s="2"/>
    </row>
    <row r="19" spans="1:23" ht="28.5" customHeight="1">
      <c r="A19" s="8" t="s">
        <v>10</v>
      </c>
      <c r="B19" s="55" t="s">
        <v>64</v>
      </c>
      <c r="C19" s="20">
        <v>213</v>
      </c>
      <c r="D19" s="23" t="s">
        <v>25</v>
      </c>
      <c r="E19" s="23"/>
      <c r="F19" s="23"/>
      <c r="G19" s="23"/>
      <c r="H19" s="23"/>
      <c r="I19" s="29"/>
      <c r="J19" s="29"/>
      <c r="K19" s="29"/>
      <c r="L19" s="56" t="s">
        <v>39</v>
      </c>
      <c r="M19" s="29"/>
      <c r="N19" s="29">
        <v>0.012350740740740744</v>
      </c>
      <c r="O19" s="34"/>
      <c r="P19" s="23"/>
      <c r="Q19" s="2"/>
      <c r="R19" s="41"/>
      <c r="S19" s="42"/>
      <c r="T19" s="44"/>
      <c r="U19" s="44"/>
      <c r="V19" s="39"/>
      <c r="W19" s="2"/>
    </row>
    <row r="20" spans="1:23" ht="28.5" customHeight="1">
      <c r="A20" s="8" t="s">
        <v>10</v>
      </c>
      <c r="B20" s="55" t="s">
        <v>64</v>
      </c>
      <c r="C20" s="20">
        <v>528</v>
      </c>
      <c r="D20" s="23" t="s">
        <v>26</v>
      </c>
      <c r="E20" s="23"/>
      <c r="F20" s="29"/>
      <c r="G20" s="29"/>
      <c r="H20" s="23"/>
      <c r="I20" s="23"/>
      <c r="J20" s="23"/>
      <c r="K20" s="23"/>
      <c r="L20" s="57" t="s">
        <v>39</v>
      </c>
      <c r="M20" s="23"/>
      <c r="N20" s="50">
        <v>0.01238425925925926</v>
      </c>
      <c r="O20" s="35"/>
      <c r="P20" s="23"/>
      <c r="Q20" s="2"/>
      <c r="R20" s="43"/>
      <c r="S20" s="42"/>
      <c r="T20" s="41"/>
      <c r="U20" s="41"/>
      <c r="V20" s="2"/>
      <c r="W20" s="2"/>
    </row>
    <row r="21" spans="1:23" ht="28.5" customHeight="1">
      <c r="A21" s="13" t="s">
        <v>10</v>
      </c>
      <c r="B21" s="55" t="s">
        <v>64</v>
      </c>
      <c r="C21" s="20">
        <v>526</v>
      </c>
      <c r="D21" s="28" t="s">
        <v>38</v>
      </c>
      <c r="E21" s="23"/>
      <c r="F21" s="23"/>
      <c r="G21" s="23"/>
      <c r="H21" s="23"/>
      <c r="I21" s="23"/>
      <c r="J21" s="23"/>
      <c r="K21" s="23"/>
      <c r="L21" s="57" t="s">
        <v>39</v>
      </c>
      <c r="M21" s="23"/>
      <c r="N21" s="57" t="s">
        <v>39</v>
      </c>
      <c r="O21" s="36"/>
      <c r="P21" s="23"/>
      <c r="Q21" s="2"/>
      <c r="R21" s="43"/>
      <c r="S21" s="42"/>
      <c r="T21" s="41"/>
      <c r="U21" s="41"/>
      <c r="V21" s="2"/>
      <c r="W21" s="2"/>
    </row>
    <row r="22" spans="1:23" ht="28.5" customHeight="1">
      <c r="A22" s="8"/>
      <c r="B22" s="55"/>
      <c r="C22" s="20"/>
      <c r="D22" s="23"/>
      <c r="E22" s="23"/>
      <c r="F22" s="23"/>
      <c r="G22" s="29"/>
      <c r="H22" s="23"/>
      <c r="I22" s="29"/>
      <c r="J22" s="29"/>
      <c r="K22" s="23"/>
      <c r="L22" s="29"/>
      <c r="M22" s="30"/>
      <c r="N22" s="24"/>
      <c r="O22" s="34"/>
      <c r="P22" s="23"/>
      <c r="Q22" s="2"/>
      <c r="R22" s="41"/>
      <c r="S22" s="42"/>
      <c r="T22" s="44"/>
      <c r="U22" s="44"/>
      <c r="V22" s="2"/>
      <c r="W22" s="2"/>
    </row>
    <row r="23" spans="1:23" ht="28.5" customHeight="1">
      <c r="A23" s="8" t="s">
        <v>20</v>
      </c>
      <c r="B23" s="55">
        <v>1</v>
      </c>
      <c r="C23" s="20">
        <v>917</v>
      </c>
      <c r="D23" s="23" t="s">
        <v>21</v>
      </c>
      <c r="E23" s="29">
        <v>0.0019239467592592591</v>
      </c>
      <c r="F23" s="29">
        <v>0.0037287384259259257</v>
      </c>
      <c r="G23" s="29"/>
      <c r="H23" s="23"/>
      <c r="I23" s="23"/>
      <c r="J23" s="29">
        <v>0.0110640625</v>
      </c>
      <c r="K23" s="29"/>
      <c r="L23" s="29"/>
      <c r="M23" s="30">
        <v>10</v>
      </c>
      <c r="N23" s="29">
        <v>0.012540023148148149</v>
      </c>
      <c r="O23" s="34">
        <f>L23+N23</f>
        <v>0.012540023148148149</v>
      </c>
      <c r="P23" s="23"/>
      <c r="Q23" s="2"/>
      <c r="R23" s="41"/>
      <c r="S23" s="42"/>
      <c r="T23" s="41"/>
      <c r="U23" s="41"/>
      <c r="V23" s="2"/>
      <c r="W23" s="2"/>
    </row>
    <row r="24" spans="1:23" ht="28.5" customHeight="1">
      <c r="A24" s="8" t="s">
        <v>20</v>
      </c>
      <c r="B24" s="55" t="s">
        <v>64</v>
      </c>
      <c r="C24" s="20">
        <v>912</v>
      </c>
      <c r="D24" s="23" t="s">
        <v>31</v>
      </c>
      <c r="E24" s="23"/>
      <c r="F24" s="23"/>
      <c r="G24" s="23"/>
      <c r="H24" s="29"/>
      <c r="I24" s="28"/>
      <c r="J24" s="23"/>
      <c r="K24" s="23"/>
      <c r="L24" s="57" t="s">
        <v>39</v>
      </c>
      <c r="M24" s="23"/>
      <c r="N24" s="23"/>
      <c r="O24" s="36"/>
      <c r="P24" s="23"/>
      <c r="Q24" s="2"/>
      <c r="R24" s="41"/>
      <c r="S24" s="42"/>
      <c r="T24" s="41"/>
      <c r="U24" s="41"/>
      <c r="V24" s="2"/>
      <c r="W24" s="2"/>
    </row>
    <row r="25" spans="1:23" ht="28.5" customHeight="1">
      <c r="A25" s="13" t="s">
        <v>20</v>
      </c>
      <c r="B25" s="55" t="s">
        <v>64</v>
      </c>
      <c r="C25" s="21">
        <v>926</v>
      </c>
      <c r="D25" s="28" t="s">
        <v>36</v>
      </c>
      <c r="E25" s="27"/>
      <c r="F25" s="23"/>
      <c r="G25" s="28"/>
      <c r="H25" s="23"/>
      <c r="I25" s="23"/>
      <c r="J25" s="23"/>
      <c r="K25" s="23"/>
      <c r="L25" s="57" t="s">
        <v>39</v>
      </c>
      <c r="M25" s="23"/>
      <c r="N25" s="23"/>
      <c r="O25" s="36"/>
      <c r="P25" s="23"/>
      <c r="Q25" s="2"/>
      <c r="R25" s="41"/>
      <c r="S25" s="42"/>
      <c r="T25" s="41"/>
      <c r="U25" s="41"/>
      <c r="V25" s="2"/>
      <c r="W25" s="2"/>
    </row>
    <row r="26" spans="1:23" ht="28.5" customHeight="1">
      <c r="A26" s="8" t="s">
        <v>20</v>
      </c>
      <c r="B26" s="55" t="s">
        <v>64</v>
      </c>
      <c r="C26" s="20">
        <v>916</v>
      </c>
      <c r="D26" s="23" t="s">
        <v>22</v>
      </c>
      <c r="E26" s="23"/>
      <c r="F26" s="23"/>
      <c r="G26" s="23"/>
      <c r="H26" s="23"/>
      <c r="I26" s="23"/>
      <c r="J26" s="23"/>
      <c r="K26" s="23"/>
      <c r="L26" s="57" t="s">
        <v>39</v>
      </c>
      <c r="M26" s="23"/>
      <c r="N26" s="23"/>
      <c r="O26" s="36"/>
      <c r="P26" s="23"/>
      <c r="Q26" s="2"/>
      <c r="R26" s="43"/>
      <c r="S26" s="3"/>
      <c r="T26" s="2"/>
      <c r="U26" s="2"/>
      <c r="V26" s="2"/>
      <c r="W26" s="2"/>
    </row>
    <row r="27" spans="1:23" ht="28.5" customHeight="1">
      <c r="A27" s="8"/>
      <c r="B27" s="55"/>
      <c r="C27" s="20"/>
      <c r="D27" s="23"/>
      <c r="E27" s="29"/>
      <c r="F27" s="29"/>
      <c r="G27" s="29"/>
      <c r="H27" s="23"/>
      <c r="I27" s="23"/>
      <c r="J27" s="29"/>
      <c r="K27" s="29"/>
      <c r="L27" s="29"/>
      <c r="M27" s="30"/>
      <c r="N27" s="29"/>
      <c r="O27" s="34"/>
      <c r="P27" s="23"/>
      <c r="Q27" s="2"/>
      <c r="R27" s="41"/>
      <c r="S27" s="42"/>
      <c r="T27" s="41"/>
      <c r="U27" s="41"/>
      <c r="V27" s="2"/>
      <c r="W27" s="2"/>
    </row>
    <row r="28" spans="1:23" ht="28.5" customHeight="1">
      <c r="A28" s="8" t="s">
        <v>27</v>
      </c>
      <c r="B28" s="55">
        <v>1</v>
      </c>
      <c r="C28" s="20">
        <v>102</v>
      </c>
      <c r="D28" s="23" t="s">
        <v>35</v>
      </c>
      <c r="E28" s="29">
        <v>0.0013784837962962963</v>
      </c>
      <c r="F28" s="29">
        <v>0.00272568287037037</v>
      </c>
      <c r="G28" s="29">
        <v>0.004072638888888889</v>
      </c>
      <c r="H28" s="29">
        <v>0.00541263888888889</v>
      </c>
      <c r="I28" s="29">
        <v>0.00676087962962963</v>
      </c>
      <c r="J28" s="29">
        <v>0.00810667824074074</v>
      </c>
      <c r="K28" s="29">
        <v>0.009493506944444445</v>
      </c>
      <c r="L28" s="29">
        <v>0.010851944444444444</v>
      </c>
      <c r="M28" s="30">
        <v>1</v>
      </c>
      <c r="N28" s="29">
        <v>0.011032997685185184</v>
      </c>
      <c r="O28" s="34">
        <f>L28+N28</f>
        <v>0.021884942129629627</v>
      </c>
      <c r="P28" s="59"/>
      <c r="Q28" s="40"/>
      <c r="R28" s="2"/>
      <c r="S28" s="2"/>
      <c r="T28" s="43"/>
      <c r="U28" s="3"/>
      <c r="V28" s="41"/>
      <c r="W28" s="41"/>
    </row>
    <row r="29" spans="1:23" ht="28.5" customHeight="1">
      <c r="A29" s="8" t="s">
        <v>27</v>
      </c>
      <c r="B29" s="55">
        <v>2</v>
      </c>
      <c r="C29" s="20">
        <v>124</v>
      </c>
      <c r="D29" s="23" t="s">
        <v>29</v>
      </c>
      <c r="E29" s="23"/>
      <c r="F29" s="23"/>
      <c r="G29" s="23"/>
      <c r="H29" s="23"/>
      <c r="I29" s="23"/>
      <c r="J29" s="23"/>
      <c r="K29" s="23"/>
      <c r="L29" s="29">
        <v>0.010876400462962963</v>
      </c>
      <c r="M29" s="30">
        <v>2</v>
      </c>
      <c r="N29" s="29">
        <v>0.011147743055555555</v>
      </c>
      <c r="O29" s="34">
        <f>L29+N29</f>
        <v>0.022024143518518516</v>
      </c>
      <c r="P29" s="60">
        <f>O29-O28</f>
        <v>0.00013920138888888836</v>
      </c>
      <c r="Q29" s="40"/>
      <c r="R29" s="2"/>
      <c r="S29" s="2"/>
      <c r="T29" s="41"/>
      <c r="U29" s="42"/>
      <c r="V29" s="41"/>
      <c r="W29" s="41"/>
    </row>
    <row r="30" spans="1:23" ht="28.5" customHeight="1">
      <c r="A30" s="8" t="s">
        <v>27</v>
      </c>
      <c r="B30" s="55">
        <v>3</v>
      </c>
      <c r="C30" s="20">
        <v>113</v>
      </c>
      <c r="D30" s="23" t="s">
        <v>34</v>
      </c>
      <c r="E30" s="23"/>
      <c r="F30" s="23"/>
      <c r="G30" s="23"/>
      <c r="H30" s="23"/>
      <c r="I30" s="23"/>
      <c r="J30" s="23"/>
      <c r="K30" s="23"/>
      <c r="L30" s="29">
        <v>0.011131747685185184</v>
      </c>
      <c r="M30" s="30">
        <v>3</v>
      </c>
      <c r="N30" s="29">
        <v>0.011039016203703704</v>
      </c>
      <c r="O30" s="34">
        <f>L30+N30</f>
        <v>0.02217076388888889</v>
      </c>
      <c r="P30" s="60">
        <f>O30-O28</f>
        <v>0.0002858217592592617</v>
      </c>
      <c r="Q30" s="2"/>
      <c r="R30" s="2"/>
      <c r="S30" s="2"/>
      <c r="T30" s="41"/>
      <c r="U30" s="42"/>
      <c r="V30" s="41"/>
      <c r="W30" s="41"/>
    </row>
    <row r="31" spans="1:23" ht="28.5" customHeight="1">
      <c r="A31" s="8"/>
      <c r="B31" s="55"/>
      <c r="C31" s="20"/>
      <c r="D31" s="23"/>
      <c r="E31" s="23"/>
      <c r="F31" s="23"/>
      <c r="G31" s="23"/>
      <c r="H31" s="23"/>
      <c r="I31" s="23"/>
      <c r="J31" s="23"/>
      <c r="K31" s="23"/>
      <c r="L31" s="29"/>
      <c r="M31" s="30"/>
      <c r="N31" s="29"/>
      <c r="O31" s="34"/>
      <c r="P31" s="23"/>
      <c r="Q31" s="2"/>
      <c r="R31" s="2"/>
      <c r="S31" s="2"/>
      <c r="T31" s="41"/>
      <c r="U31" s="42"/>
      <c r="V31" s="41"/>
      <c r="W31" s="41"/>
    </row>
    <row r="32" spans="1:23" ht="28.5" customHeight="1">
      <c r="A32" s="13" t="s">
        <v>41</v>
      </c>
      <c r="B32" s="55" t="s">
        <v>64</v>
      </c>
      <c r="C32" s="20">
        <v>15</v>
      </c>
      <c r="D32" s="23" t="s">
        <v>28</v>
      </c>
      <c r="E32" s="23"/>
      <c r="F32" s="28"/>
      <c r="G32" s="25"/>
      <c r="H32" s="23"/>
      <c r="I32" s="23"/>
      <c r="J32" s="23"/>
      <c r="K32" s="23"/>
      <c r="L32" s="23"/>
      <c r="M32" s="23"/>
      <c r="N32" s="23"/>
      <c r="O32" s="36"/>
      <c r="P32" s="23"/>
      <c r="Q32" s="2"/>
      <c r="R32" s="41"/>
      <c r="S32" s="42"/>
      <c r="T32" s="41"/>
      <c r="U32" s="41"/>
      <c r="V32" s="2"/>
      <c r="W32" s="2"/>
    </row>
    <row r="33" spans="1:23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2"/>
      <c r="Q33" s="2"/>
      <c r="R33" s="41"/>
      <c r="S33" s="3"/>
      <c r="T33" s="2"/>
      <c r="U33" s="2"/>
      <c r="V33" s="2"/>
      <c r="W33" s="2"/>
    </row>
    <row r="34" spans="1:23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2"/>
      <c r="Q34" s="2"/>
      <c r="R34" s="41"/>
      <c r="S34" s="42"/>
      <c r="T34" s="2"/>
      <c r="U34" s="2"/>
      <c r="V34" s="2"/>
      <c r="W34" s="2"/>
    </row>
    <row r="35" spans="1:23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2"/>
      <c r="Q35" s="2"/>
      <c r="R35" s="41"/>
      <c r="S35" s="3"/>
      <c r="T35" s="2"/>
      <c r="U35" s="2"/>
      <c r="V35" s="2"/>
      <c r="W35" s="2"/>
    </row>
    <row r="36" spans="1:23" ht="12.75">
      <c r="A36" s="8"/>
      <c r="B36" s="8"/>
      <c r="C36" s="13" t="s">
        <v>82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2"/>
      <c r="Q36" s="2"/>
      <c r="R36" s="3"/>
      <c r="S36" s="3"/>
      <c r="T36" s="2"/>
      <c r="U36" s="2"/>
      <c r="V36" s="2"/>
      <c r="W36" s="2"/>
    </row>
    <row r="37" spans="1:23" ht="12.75">
      <c r="A37" s="10"/>
      <c r="B37" s="10"/>
      <c r="C37" s="14" t="s">
        <v>81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2"/>
      <c r="Q37" s="2"/>
      <c r="R37" s="3"/>
      <c r="S37" s="3"/>
      <c r="T37" s="2"/>
      <c r="U37" s="2"/>
      <c r="V37" s="2"/>
      <c r="W37" s="2"/>
    </row>
    <row r="38" spans="16:23" ht="12.75">
      <c r="P38" s="2"/>
      <c r="Q38" s="2"/>
      <c r="R38" s="2"/>
      <c r="S38" s="2"/>
      <c r="T38" s="2"/>
      <c r="U38" s="2"/>
      <c r="V38" s="2"/>
      <c r="W38" s="2"/>
    </row>
    <row r="39" spans="16:23" ht="12.75">
      <c r="P39" s="2"/>
      <c r="Q39" s="2"/>
      <c r="R39" s="2"/>
      <c r="S39" s="2"/>
      <c r="T39" s="2"/>
      <c r="U39" s="2"/>
      <c r="V39" s="2"/>
      <c r="W39" s="2"/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orientation="landscape" scale="61" r:id="rId1"/>
  <colBreaks count="1" manualBreakCount="1">
    <brk id="16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Luisa Alipaz</dc:creator>
  <cp:keywords/>
  <dc:description/>
  <cp:lastModifiedBy>Cristian Conitzer</cp:lastModifiedBy>
  <cp:lastPrinted>2012-07-16T16:15:51Z</cp:lastPrinted>
  <dcterms:created xsi:type="dcterms:W3CDTF">2010-01-24T15:12:22Z</dcterms:created>
  <dcterms:modified xsi:type="dcterms:W3CDTF">2015-03-02T14:08:11Z</dcterms:modified>
  <cp:category/>
  <cp:version/>
  <cp:contentType/>
  <cp:contentStatus/>
</cp:coreProperties>
</file>